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01 - Žamberk" sheetId="2" r:id="rId2"/>
    <sheet name="SO02 - Klášterec nad Orlicí" sheetId="3" r:id="rId3"/>
    <sheet name="SO03 - Lanškroun" sheetId="4" r:id="rId4"/>
    <sheet name="SO04 - Ústí nad Orlicí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'SO01 - Žamberk'!$C$86:$K$206</definedName>
    <definedName name="_xlnm.Print_Area" localSheetId="1">'SO01 - Žamberk'!$C$4:$J$39,'SO01 - Žamberk'!$C$45:$J$68,'SO01 - Žamberk'!$C$74:$J$206</definedName>
    <definedName name="_xlnm.Print_Titles" localSheetId="1">'SO01 - Žamberk'!$86:$86</definedName>
    <definedName name="_xlnm._FilterDatabase" localSheetId="2" hidden="1">'SO02 - Klášterec nad Orlicí'!$C$85:$K$138</definedName>
    <definedName name="_xlnm.Print_Area" localSheetId="2">'SO02 - Klášterec nad Orlicí'!$C$4:$J$39,'SO02 - Klášterec nad Orlicí'!$C$45:$J$67,'SO02 - Klášterec nad Orlicí'!$C$73:$J$138</definedName>
    <definedName name="_xlnm.Print_Titles" localSheetId="2">'SO02 - Klášterec nad Orlicí'!$85:$85</definedName>
    <definedName name="_xlnm._FilterDatabase" localSheetId="3" hidden="1">'SO03 - Lanškroun'!$C$87:$K$164</definedName>
    <definedName name="_xlnm.Print_Area" localSheetId="3">'SO03 - Lanškroun'!$C$4:$J$39,'SO03 - Lanškroun'!$C$45:$J$69,'SO03 - Lanškroun'!$C$75:$J$164</definedName>
    <definedName name="_xlnm.Print_Titles" localSheetId="3">'SO03 - Lanškroun'!$87:$87</definedName>
    <definedName name="_xlnm._FilterDatabase" localSheetId="4" hidden="1">'SO04 - Ústí nad Orlicí'!$C$85:$K$142</definedName>
    <definedName name="_xlnm.Print_Area" localSheetId="4">'SO04 - Ústí nad Orlicí'!$C$4:$J$39,'SO04 - Ústí nad Orlicí'!$C$45:$J$67,'SO04 - Ústí nad Orlicí'!$C$73:$J$142</definedName>
    <definedName name="_xlnm.Print_Titles" localSheetId="4">'SO04 - Ústí nad Orlicí'!$85:$85</definedName>
    <definedName name="_xlnm.Print_Area" localSheetId="5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141"/>
  <c r="BH141"/>
  <c r="BG141"/>
  <c r="BF141"/>
  <c r="T141"/>
  <c r="T140"/>
  <c r="R141"/>
  <c r="R140"/>
  <c r="P141"/>
  <c r="P140"/>
  <c r="BI138"/>
  <c r="BH138"/>
  <c r="BG138"/>
  <c r="BF138"/>
  <c r="T138"/>
  <c r="T137"/>
  <c r="R138"/>
  <c r="R137"/>
  <c r="P138"/>
  <c r="P137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J82"/>
  <c r="F82"/>
  <c r="F80"/>
  <c r="E78"/>
  <c r="J54"/>
  <c r="F54"/>
  <c r="F52"/>
  <c r="E50"/>
  <c r="J24"/>
  <c r="E24"/>
  <c r="J83"/>
  <c r="J23"/>
  <c r="J18"/>
  <c r="E18"/>
  <c r="F83"/>
  <c r="J17"/>
  <c r="J12"/>
  <c r="J80"/>
  <c r="E7"/>
  <c r="E48"/>
  <c i="4" r="J37"/>
  <c r="J36"/>
  <c i="1" r="AY57"/>
  <c i="4" r="J35"/>
  <c i="1" r="AX57"/>
  <c i="4" r="BI163"/>
  <c r="BH163"/>
  <c r="BG163"/>
  <c r="BF163"/>
  <c r="T163"/>
  <c r="T162"/>
  <c r="R163"/>
  <c r="R162"/>
  <c r="P163"/>
  <c r="P162"/>
  <c r="BI160"/>
  <c r="BH160"/>
  <c r="BG160"/>
  <c r="BF160"/>
  <c r="T160"/>
  <c r="T159"/>
  <c r="R160"/>
  <c r="R159"/>
  <c r="P160"/>
  <c r="P159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6"/>
  <c r="BH146"/>
  <c r="BG146"/>
  <c r="BF146"/>
  <c r="T146"/>
  <c r="T145"/>
  <c r="R146"/>
  <c r="R145"/>
  <c r="P146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4"/>
  <c r="BH114"/>
  <c r="BG114"/>
  <c r="BF114"/>
  <c r="T114"/>
  <c r="R114"/>
  <c r="P114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1"/>
  <c r="BH91"/>
  <c r="BG91"/>
  <c r="BF91"/>
  <c r="T91"/>
  <c r="R91"/>
  <c r="P91"/>
  <c r="J84"/>
  <c r="F84"/>
  <c r="F82"/>
  <c r="E80"/>
  <c r="J54"/>
  <c r="F54"/>
  <c r="F52"/>
  <c r="E50"/>
  <c r="J24"/>
  <c r="E24"/>
  <c r="J85"/>
  <c r="J23"/>
  <c r="J18"/>
  <c r="E18"/>
  <c r="F85"/>
  <c r="J17"/>
  <c r="J12"/>
  <c r="J52"/>
  <c r="E7"/>
  <c r="E78"/>
  <c i="3" r="J37"/>
  <c r="J36"/>
  <c i="1" r="AY56"/>
  <c i="3" r="J35"/>
  <c i="1" r="AX56"/>
  <c i="3" r="BI137"/>
  <c r="BH137"/>
  <c r="BG137"/>
  <c r="BF137"/>
  <c r="T137"/>
  <c r="T136"/>
  <c r="R137"/>
  <c r="R136"/>
  <c r="P137"/>
  <c r="P136"/>
  <c r="BI134"/>
  <c r="BH134"/>
  <c r="BG134"/>
  <c r="BF134"/>
  <c r="T134"/>
  <c r="T133"/>
  <c r="R134"/>
  <c r="R133"/>
  <c r="P134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J82"/>
  <c r="F82"/>
  <c r="F80"/>
  <c r="E78"/>
  <c r="J54"/>
  <c r="F54"/>
  <c r="F52"/>
  <c r="E50"/>
  <c r="J24"/>
  <c r="E24"/>
  <c r="J83"/>
  <c r="J23"/>
  <c r="J18"/>
  <c r="E18"/>
  <c r="F55"/>
  <c r="J17"/>
  <c r="J12"/>
  <c r="J80"/>
  <c r="E7"/>
  <c r="E76"/>
  <c i="2" r="J37"/>
  <c r="J36"/>
  <c i="1" r="AY55"/>
  <c i="2" r="J35"/>
  <c i="1" r="AX55"/>
  <c i="2" r="BI205"/>
  <c r="BH205"/>
  <c r="BG205"/>
  <c r="BF205"/>
  <c r="T205"/>
  <c r="T204"/>
  <c r="R205"/>
  <c r="R204"/>
  <c r="P205"/>
  <c r="P204"/>
  <c r="BI202"/>
  <c r="BH202"/>
  <c r="BG202"/>
  <c r="BF202"/>
  <c r="T202"/>
  <c r="T201"/>
  <c r="R202"/>
  <c r="R201"/>
  <c r="P202"/>
  <c r="P201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R120"/>
  <c r="P120"/>
  <c r="BI119"/>
  <c r="BH119"/>
  <c r="BG119"/>
  <c r="BF119"/>
  <c r="T119"/>
  <c r="R119"/>
  <c r="P119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J83"/>
  <c r="F83"/>
  <c r="F81"/>
  <c r="E79"/>
  <c r="J54"/>
  <c r="F54"/>
  <c r="F52"/>
  <c r="E50"/>
  <c r="J24"/>
  <c r="E24"/>
  <c r="J84"/>
  <c r="J23"/>
  <c r="J18"/>
  <c r="E18"/>
  <c r="F55"/>
  <c r="J17"/>
  <c r="J12"/>
  <c r="J81"/>
  <c r="E7"/>
  <c r="E77"/>
  <c i="1" r="L50"/>
  <c r="AM50"/>
  <c r="AM49"/>
  <c r="L49"/>
  <c r="AM47"/>
  <c r="L47"/>
  <c r="L45"/>
  <c r="L44"/>
  <c i="2" r="BK205"/>
  <c r="BK168"/>
  <c i="3" r="J95"/>
  <c i="5" r="BK141"/>
  <c i="2" r="BK127"/>
  <c i="4" r="J112"/>
  <c i="2" r="BK166"/>
  <c i="5" r="BK105"/>
  <c i="3" r="BK92"/>
  <c i="4" r="J163"/>
  <c i="2" r="J168"/>
  <c r="BK199"/>
  <c i="3" r="J97"/>
  <c i="4" r="BK114"/>
  <c i="2" r="BK122"/>
  <c r="BK182"/>
  <c i="3" r="BK93"/>
  <c i="4" r="BK98"/>
  <c i="2" r="J107"/>
  <c i="4" r="BK157"/>
  <c i="2" r="BK103"/>
  <c i="3" r="BK137"/>
  <c i="4" r="J106"/>
  <c i="3" r="J129"/>
  <c i="4" r="J152"/>
  <c i="5" r="BK95"/>
  <c i="2" r="BK142"/>
  <c r="BK169"/>
  <c i="3" r="BK115"/>
  <c i="4" r="BK160"/>
  <c r="J150"/>
  <c i="5" r="J96"/>
  <c i="2" r="BK95"/>
  <c i="3" r="BK126"/>
  <c i="4" r="J146"/>
  <c i="5" r="J133"/>
  <c i="2" r="J166"/>
  <c r="BK194"/>
  <c i="3" r="BK111"/>
  <c i="5" r="J117"/>
  <c i="2" r="J127"/>
  <c i="4" r="BK109"/>
  <c i="2" r="J202"/>
  <c i="3" r="BK96"/>
  <c i="2" r="BK124"/>
  <c i="4" r="BK100"/>
  <c i="5" r="J101"/>
  <c i="2" r="J174"/>
  <c i="4" r="J160"/>
  <c i="2" r="BK92"/>
  <c r="BK102"/>
  <c i="4" r="J157"/>
  <c i="5" r="J91"/>
  <c i="2" r="J154"/>
  <c i="4" r="J98"/>
  <c i="5" r="BK128"/>
  <c i="2" r="F36"/>
  <c i="4" r="J133"/>
  <c i="2" r="F34"/>
  <c r="J98"/>
  <c r="J186"/>
  <c i="3" r="J91"/>
  <c i="4" r="J123"/>
  <c i="2" r="BK107"/>
  <c i="3" r="BK103"/>
  <c i="5" r="BK107"/>
  <c i="3" r="J117"/>
  <c i="2" r="J124"/>
  <c r="J104"/>
  <c i="3" r="BK113"/>
  <c i="5" r="BK96"/>
  <c i="2" r="J110"/>
  <c r="BK93"/>
  <c i="4" r="BK143"/>
  <c i="5" r="BK123"/>
  <c i="2" r="J188"/>
  <c r="J170"/>
  <c i="4" r="J96"/>
  <c i="2" r="J114"/>
  <c i="3" r="BK129"/>
  <c i="4" r="BK99"/>
  <c i="3" r="J104"/>
  <c i="5" r="J123"/>
  <c i="2" r="BK134"/>
  <c i="4" r="J93"/>
  <c i="5" r="BK101"/>
  <c i="2" r="BK100"/>
  <c r="J178"/>
  <c i="3" r="J119"/>
  <c i="4" r="BK96"/>
  <c i="2" r="BK146"/>
  <c r="J136"/>
  <c i="3" r="BK101"/>
  <c i="4" r="BK111"/>
  <c i="5" r="J115"/>
  <c i="2" r="BK174"/>
  <c i="4" r="BK163"/>
  <c i="2" r="BK188"/>
  <c r="J176"/>
  <c r="BK132"/>
  <c r="J106"/>
  <c i="4" r="BK135"/>
  <c i="2" r="J117"/>
  <c i="4" r="BK106"/>
  <c i="2" r="BK128"/>
  <c i="4" r="BK112"/>
  <c i="2" r="BK120"/>
  <c r="BK99"/>
  <c i="4" r="BK115"/>
  <c i="2" r="BK164"/>
  <c i="3" r="BK121"/>
  <c i="5" r="BK115"/>
  <c r="BK98"/>
  <c i="2" r="BK94"/>
  <c i="3" r="J134"/>
  <c i="4" r="BK117"/>
  <c i="2" r="BK109"/>
  <c r="J116"/>
  <c i="5" r="J104"/>
  <c i="2" r="J144"/>
  <c i="3" r="J98"/>
  <c i="5" r="BK125"/>
  <c i="4" r="J135"/>
  <c r="BK108"/>
  <c i="5" r="J121"/>
  <c i="4" r="BK131"/>
  <c i="2" r="J100"/>
  <c i="3" r="BK109"/>
  <c i="4" r="J91"/>
  <c i="5" r="BK93"/>
  <c i="2" r="J93"/>
  <c r="BK158"/>
  <c i="4" r="J141"/>
  <c i="5" r="J98"/>
  <c i="2" r="J158"/>
  <c i="3" r="BK131"/>
  <c r="J100"/>
  <c i="4" r="BK125"/>
  <c i="5" r="BK110"/>
  <c i="2" r="J152"/>
  <c r="J180"/>
  <c i="3" r="J103"/>
  <c i="5" r="BK121"/>
  <c i="2" r="J92"/>
  <c i="4" r="BK91"/>
  <c i="5" r="J92"/>
  <c i="2" r="J125"/>
  <c r="J102"/>
  <c r="J172"/>
  <c i="4" r="BK152"/>
  <c i="5" r="J95"/>
  <c i="2" r="J182"/>
  <c i="3" r="BK97"/>
  <c i="2" r="BK90"/>
  <c r="J120"/>
  <c i="4" r="J117"/>
  <c i="5" r="J93"/>
  <c i="2" r="J94"/>
  <c i="5" r="BK102"/>
  <c i="2" r="BK172"/>
  <c i="4" r="J100"/>
  <c i="2" r="J134"/>
  <c r="BK104"/>
  <c i="3" r="J96"/>
  <c i="5" r="BK130"/>
  <c i="2" r="J205"/>
  <c r="J109"/>
  <c r="J113"/>
  <c i="4" r="BK139"/>
  <c r="J155"/>
  <c i="5" r="J141"/>
  <c i="2" r="J90"/>
  <c i="3" r="J93"/>
  <c i="4" r="J94"/>
  <c r="J143"/>
  <c i="2" r="J111"/>
  <c r="BK123"/>
  <c i="5" r="J102"/>
  <c i="4" r="J115"/>
  <c i="5" r="BK138"/>
  <c i="2" r="J156"/>
  <c i="5" r="J105"/>
  <c i="2" r="BK160"/>
  <c i="4" r="J105"/>
  <c i="2" r="J123"/>
  <c r="J164"/>
  <c i="3" r="BK117"/>
  <c i="5" r="BK104"/>
  <c i="2" r="BK192"/>
  <c i="3" r="J113"/>
  <c i="5" r="BK113"/>
  <c i="2" r="J119"/>
  <c i="4" r="BK123"/>
  <c i="5" r="J135"/>
  <c i="2" r="BK113"/>
  <c i="4" r="J114"/>
  <c i="5" r="BK111"/>
  <c i="2" r="J132"/>
  <c i="3" r="J106"/>
  <c i="4" r="J111"/>
  <c r="BK103"/>
  <c i="5" r="J89"/>
  <c i="2" r="J99"/>
  <c r="BK197"/>
  <c i="3" r="J131"/>
  <c i="4" r="J131"/>
  <c i="5" r="BK99"/>
  <c i="2" r="J160"/>
  <c i="4" r="BK137"/>
  <c i="5" r="BK91"/>
  <c i="2" r="J169"/>
  <c r="BK202"/>
  <c i="3" r="J107"/>
  <c i="4" r="J119"/>
  <c i="2" r="J138"/>
  <c i="4" r="J127"/>
  <c i="5" r="J125"/>
  <c i="2" r="BK110"/>
  <c i="5" r="J113"/>
  <c i="2" r="J140"/>
  <c i="4" r="BK150"/>
  <c i="2" r="BK106"/>
  <c r="J194"/>
  <c i="3" r="BK124"/>
  <c i="5" r="J130"/>
  <c i="2" r="BK116"/>
  <c r="J162"/>
  <c i="3" r="BK91"/>
  <c i="4" r="BK129"/>
  <c i="1" r="AS54"/>
  <c i="3" r="J137"/>
  <c i="4" r="J102"/>
  <c i="2" r="BK156"/>
  <c i="4" r="BK94"/>
  <c i="5" r="BK108"/>
  <c i="2" r="BK144"/>
  <c r="J122"/>
  <c r="J184"/>
  <c i="3" r="J101"/>
  <c i="4" r="J103"/>
  <c i="5" r="J128"/>
  <c i="2" r="BK117"/>
  <c r="BK114"/>
  <c i="3" r="J92"/>
  <c i="4" r="BK146"/>
  <c r="BK105"/>
  <c i="2" r="J128"/>
  <c r="J95"/>
  <c i="4" r="BK121"/>
  <c i="5" r="J108"/>
  <c i="3" r="J109"/>
  <c i="5" r="BK133"/>
  <c i="2" r="BK186"/>
  <c i="3" r="BK95"/>
  <c i="2" r="J192"/>
  <c r="BK184"/>
  <c i="3" r="J115"/>
  <c i="5" r="BK117"/>
  <c i="2" r="BK152"/>
  <c i="3" r="J124"/>
  <c i="5" r="J138"/>
  <c i="2" r="J199"/>
  <c i="3" r="J89"/>
  <c i="4" r="BK95"/>
  <c i="2" r="J96"/>
  <c i="4" r="J137"/>
  <c i="2" r="BK150"/>
  <c i="3" r="BK134"/>
  <c i="4" r="BK141"/>
  <c i="2" r="F37"/>
  <c i="5" r="J119"/>
  <c i="2" r="BK125"/>
  <c i="3" r="J121"/>
  <c i="4" r="J109"/>
  <c i="2" r="BK136"/>
  <c i="3" r="J126"/>
  <c i="4" r="J108"/>
  <c i="2" r="BK180"/>
  <c i="5" r="BK89"/>
  <c i="2" r="J197"/>
  <c r="BK119"/>
  <c i="4" r="J139"/>
  <c i="5" r="BK92"/>
  <c i="2" r="BK98"/>
  <c i="4" r="J125"/>
  <c i="5" r="J107"/>
  <c i="2" r="J130"/>
  <c r="J146"/>
  <c i="4" r="BK102"/>
  <c i="2" r="J142"/>
  <c i="3" r="BK106"/>
  <c i="2" r="J103"/>
  <c r="BK154"/>
  <c i="4" r="J95"/>
  <c i="5" r="BK119"/>
  <c i="3" r="BK100"/>
  <c i="4" r="BK133"/>
  <c i="5" r="BK135"/>
  <c i="4" r="BK127"/>
  <c i="2" r="J148"/>
  <c r="BK178"/>
  <c i="3" r="BK104"/>
  <c i="4" r="J121"/>
  <c i="2" r="BK130"/>
  <c r="BK148"/>
  <c i="4" r="J99"/>
  <c i="2" r="BK162"/>
  <c r="BK176"/>
  <c i="3" r="BK119"/>
  <c i="5" r="J110"/>
  <c i="4" r="BK155"/>
  <c i="2" r="J150"/>
  <c i="3" r="J111"/>
  <c i="2" r="BK170"/>
  <c i="3" r="BK98"/>
  <c i="4" r="J129"/>
  <c i="2" r="BK111"/>
  <c r="BK140"/>
  <c r="BK138"/>
  <c i="3" r="BK89"/>
  <c i="4" r="BK119"/>
  <c i="5" r="J111"/>
  <c i="2" r="BK96"/>
  <c i="3" r="BK107"/>
  <c i="4" r="BK93"/>
  <c i="5" r="J99"/>
  <c i="2" r="F35"/>
  <c l="1" r="BK89"/>
  <c r="T191"/>
  <c i="3" r="T88"/>
  <c r="T87"/>
  <c i="2" r="T89"/>
  <c r="T196"/>
  <c i="3" r="BK128"/>
  <c r="J128"/>
  <c r="J64"/>
  <c i="2" r="R147"/>
  <c i="3" r="BK88"/>
  <c r="BK87"/>
  <c r="J87"/>
  <c r="J60"/>
  <c i="4" r="P90"/>
  <c r="BK154"/>
  <c r="J154"/>
  <c r="J66"/>
  <c i="2" r="P89"/>
  <c r="BK196"/>
  <c r="J196"/>
  <c r="J65"/>
  <c i="3" r="BK123"/>
  <c r="J123"/>
  <c r="J63"/>
  <c i="4" r="P126"/>
  <c r="P149"/>
  <c i="2" r="R191"/>
  <c i="3" r="P123"/>
  <c i="4" r="BK90"/>
  <c r="J90"/>
  <c r="J61"/>
  <c r="T154"/>
  <c i="2" r="BK191"/>
  <c r="J191"/>
  <c r="J64"/>
  <c i="3" r="P128"/>
  <c i="4" r="R90"/>
  <c r="R149"/>
  <c i="2" r="T147"/>
  <c i="3" r="R88"/>
  <c r="R87"/>
  <c i="4" r="BK126"/>
  <c r="J126"/>
  <c r="J62"/>
  <c r="R154"/>
  <c i="3" r="R128"/>
  <c i="2" r="P191"/>
  <c i="3" r="T123"/>
  <c i="4" r="T90"/>
  <c r="T89"/>
  <c r="T88"/>
  <c r="P154"/>
  <c i="5" r="BK88"/>
  <c r="J88"/>
  <c r="J61"/>
  <c r="R127"/>
  <c i="2" r="BK147"/>
  <c r="J147"/>
  <c r="J62"/>
  <c r="P196"/>
  <c i="3" r="P88"/>
  <c r="P87"/>
  <c r="T128"/>
  <c i="4" r="T126"/>
  <c r="T149"/>
  <c r="T148"/>
  <c i="5" r="P88"/>
  <c r="P87"/>
  <c r="P127"/>
  <c i="2" r="R89"/>
  <c r="R88"/>
  <c r="R196"/>
  <c i="3" r="R123"/>
  <c r="R122"/>
  <c i="5" r="R88"/>
  <c r="R87"/>
  <c r="T127"/>
  <c i="2" r="P147"/>
  <c i="4" r="R126"/>
  <c r="BK149"/>
  <c i="5" r="T88"/>
  <c r="T87"/>
  <c r="BK127"/>
  <c r="J127"/>
  <c r="J63"/>
  <c r="BK132"/>
  <c r="J132"/>
  <c r="J64"/>
  <c r="P132"/>
  <c r="R132"/>
  <c r="T132"/>
  <c i="3" r="BK133"/>
  <c r="J133"/>
  <c r="J65"/>
  <c r="BK136"/>
  <c r="J136"/>
  <c r="J66"/>
  <c i="4" r="BK159"/>
  <c r="J159"/>
  <c r="J67"/>
  <c i="2" r="BK204"/>
  <c r="J204"/>
  <c r="J67"/>
  <c r="BK201"/>
  <c r="J201"/>
  <c r="J66"/>
  <c i="4" r="BK145"/>
  <c r="J145"/>
  <c r="J63"/>
  <c r="BK162"/>
  <c r="J162"/>
  <c r="J68"/>
  <c i="5" r="BK137"/>
  <c r="J137"/>
  <c r="J65"/>
  <c r="BK140"/>
  <c r="J140"/>
  <c r="J66"/>
  <c r="BE95"/>
  <c r="BE89"/>
  <c r="BE102"/>
  <c r="BE107"/>
  <c r="BE111"/>
  <c r="BE110"/>
  <c r="BE117"/>
  <c r="E76"/>
  <c r="BE125"/>
  <c r="BE96"/>
  <c r="BE108"/>
  <c r="BE138"/>
  <c r="BE141"/>
  <c r="BE91"/>
  <c r="BE98"/>
  <c r="BE133"/>
  <c i="4" r="BK89"/>
  <c i="5" r="F55"/>
  <c r="BE101"/>
  <c r="BE105"/>
  <c r="BE121"/>
  <c r="BE99"/>
  <c r="BE104"/>
  <c r="BE115"/>
  <c r="BE119"/>
  <c i="4" r="J149"/>
  <c r="J65"/>
  <c i="5" r="J55"/>
  <c r="BE93"/>
  <c r="BE123"/>
  <c r="BE130"/>
  <c r="J52"/>
  <c r="BE92"/>
  <c r="BE128"/>
  <c r="BE113"/>
  <c r="BE135"/>
  <c i="4" r="BE114"/>
  <c r="BE117"/>
  <c r="J82"/>
  <c r="BE96"/>
  <c r="BE100"/>
  <c r="BE109"/>
  <c r="BE139"/>
  <c r="BE152"/>
  <c r="BE160"/>
  <c i="3" r="J88"/>
  <c r="J61"/>
  <c i="4" r="BE98"/>
  <c r="F55"/>
  <c r="BE150"/>
  <c r="BE103"/>
  <c r="BE163"/>
  <c r="E48"/>
  <c r="J55"/>
  <c r="BE102"/>
  <c r="BE157"/>
  <c r="BE99"/>
  <c r="BE111"/>
  <c r="BE121"/>
  <c i="3" r="BK122"/>
  <c r="J122"/>
  <c r="J62"/>
  <c i="4" r="BE95"/>
  <c r="BE137"/>
  <c r="BE143"/>
  <c r="BE105"/>
  <c r="BE112"/>
  <c r="BE125"/>
  <c r="BE131"/>
  <c i="3" r="BK86"/>
  <c r="J86"/>
  <c i="4" r="BE93"/>
  <c r="BE115"/>
  <c r="BE123"/>
  <c r="BE133"/>
  <c r="BE94"/>
  <c r="BE119"/>
  <c r="BE127"/>
  <c r="BE135"/>
  <c r="BE146"/>
  <c r="BE91"/>
  <c r="BE106"/>
  <c r="BE108"/>
  <c r="BE129"/>
  <c r="BE141"/>
  <c r="BE155"/>
  <c i="3" r="BE89"/>
  <c r="BE117"/>
  <c r="J55"/>
  <c r="BE115"/>
  <c r="BE91"/>
  <c r="BE92"/>
  <c r="BE95"/>
  <c r="BE113"/>
  <c i="2" r="J89"/>
  <c r="J61"/>
  <c i="3" r="E48"/>
  <c r="F83"/>
  <c r="BE96"/>
  <c r="BE97"/>
  <c r="BE98"/>
  <c r="BE121"/>
  <c i="2" r="BK190"/>
  <c r="J190"/>
  <c r="J63"/>
  <c i="3" r="BE93"/>
  <c r="BE126"/>
  <c r="BE129"/>
  <c r="J52"/>
  <c r="BE137"/>
  <c r="BE134"/>
  <c r="BE106"/>
  <c r="BE100"/>
  <c r="BE103"/>
  <c r="BE107"/>
  <c r="BE101"/>
  <c r="BE104"/>
  <c r="BE109"/>
  <c r="BE111"/>
  <c r="BE119"/>
  <c r="BE124"/>
  <c r="BE131"/>
  <c i="2" r="BE90"/>
  <c r="BE92"/>
  <c r="BE94"/>
  <c r="BE99"/>
  <c r="BE104"/>
  <c r="BE109"/>
  <c r="BE123"/>
  <c r="BE124"/>
  <c r="BE134"/>
  <c r="BE140"/>
  <c r="BE142"/>
  <c r="BE150"/>
  <c r="BE166"/>
  <c r="BE169"/>
  <c r="BE170"/>
  <c r="BE172"/>
  <c r="BE176"/>
  <c r="BE178"/>
  <c r="BE180"/>
  <c r="BE182"/>
  <c r="BE184"/>
  <c r="BE192"/>
  <c r="BE194"/>
  <c r="BE197"/>
  <c r="BE199"/>
  <c r="BE202"/>
  <c i="1" r="BA55"/>
  <c r="BC55"/>
  <c i="2" r="BE100"/>
  <c r="BE103"/>
  <c r="BE113"/>
  <c r="BE116"/>
  <c r="BE136"/>
  <c r="BE146"/>
  <c r="BE160"/>
  <c r="BE162"/>
  <c i="1" r="BB55"/>
  <c i="2" r="E48"/>
  <c r="J52"/>
  <c r="F84"/>
  <c r="BE106"/>
  <c r="BE107"/>
  <c r="BE110"/>
  <c r="BE114"/>
  <c r="BE117"/>
  <c r="BE125"/>
  <c r="BE186"/>
  <c r="BE95"/>
  <c r="BE98"/>
  <c r="BE111"/>
  <c r="BE120"/>
  <c r="BE122"/>
  <c r="BE128"/>
  <c r="BE144"/>
  <c r="BE158"/>
  <c r="BE174"/>
  <c r="J55"/>
  <c r="BE93"/>
  <c r="BE96"/>
  <c r="BE102"/>
  <c r="BE119"/>
  <c r="BE127"/>
  <c r="BE130"/>
  <c r="BE132"/>
  <c r="BE138"/>
  <c r="BE148"/>
  <c r="BE152"/>
  <c r="BE154"/>
  <c r="BE156"/>
  <c r="BE164"/>
  <c r="BE168"/>
  <c r="BE188"/>
  <c r="BE205"/>
  <c i="1" r="BD55"/>
  <c i="5" r="J34"/>
  <c i="1" r="AW58"/>
  <c i="5" r="F35"/>
  <c i="1" r="BB58"/>
  <c i="4" r="F34"/>
  <c i="1" r="BA57"/>
  <c i="3" r="F37"/>
  <c i="1" r="BD56"/>
  <c i="4" r="J34"/>
  <c i="1" r="AW57"/>
  <c i="3" r="F34"/>
  <c i="1" r="BA56"/>
  <c i="3" r="F36"/>
  <c i="1" r="BC56"/>
  <c i="5" r="F37"/>
  <c i="1" r="BD58"/>
  <c i="4" r="F36"/>
  <c i="1" r="BC57"/>
  <c i="4" r="F37"/>
  <c i="1" r="BD57"/>
  <c i="3" r="J30"/>
  <c i="5" r="F36"/>
  <c i="1" r="BC58"/>
  <c i="5" r="F34"/>
  <c i="1" r="BA58"/>
  <c i="2" r="J34"/>
  <c i="4" r="F35"/>
  <c i="1" r="BB57"/>
  <c i="3" r="J34"/>
  <c i="1" r="AW56"/>
  <c i="3" r="F35"/>
  <c i="1" r="BB56"/>
  <c i="2" l="1" r="P190"/>
  <c i="4" r="BK148"/>
  <c r="J148"/>
  <c r="J64"/>
  <c r="R148"/>
  <c i="2" r="R190"/>
  <c r="R87"/>
  <c i="3" r="T122"/>
  <c r="T86"/>
  <c r="R86"/>
  <c i="2" r="P88"/>
  <c r="P87"/>
  <c i="1" r="AU55"/>
  <c i="5" r="T126"/>
  <c i="4" r="P148"/>
  <c r="P89"/>
  <c r="P88"/>
  <c i="1" r="AU57"/>
  <c i="5" r="T86"/>
  <c i="2" r="T88"/>
  <c i="5" r="R126"/>
  <c r="R86"/>
  <c i="4" r="R89"/>
  <c r="R88"/>
  <c i="2" r="T190"/>
  <c i="5" r="P126"/>
  <c r="P86"/>
  <c i="1" r="AU58"/>
  <c i="3" r="P122"/>
  <c r="P86"/>
  <c i="1" r="AU56"/>
  <c i="2" r="BK88"/>
  <c r="J88"/>
  <c r="J60"/>
  <c i="1" r="AW55"/>
  <c i="5" r="BK87"/>
  <c r="J87"/>
  <c r="J60"/>
  <c r="BK126"/>
  <c r="J126"/>
  <c r="J62"/>
  <c i="4" r="J89"/>
  <c r="J60"/>
  <c i="1" r="AG56"/>
  <c i="3" r="J59"/>
  <c i="2" r="BK87"/>
  <c r="J87"/>
  <c r="F33"/>
  <c i="1" r="AZ55"/>
  <c i="2" r="J33"/>
  <c i="1" r="AV55"/>
  <c r="AT55"/>
  <c i="5" r="J33"/>
  <c i="1" r="AV58"/>
  <c r="AT58"/>
  <c i="5" r="F33"/>
  <c i="1" r="AZ58"/>
  <c r="BA54"/>
  <c r="W30"/>
  <c r="BB54"/>
  <c r="W31"/>
  <c i="4" r="J33"/>
  <c i="1" r="AV57"/>
  <c r="AT57"/>
  <c i="3" r="F33"/>
  <c i="1" r="AZ56"/>
  <c i="3" r="J33"/>
  <c i="1" r="AV56"/>
  <c r="AT56"/>
  <c r="AN56"/>
  <c r="BD54"/>
  <c r="W33"/>
  <c i="4" r="F33"/>
  <c i="1" r="AZ57"/>
  <c r="BC54"/>
  <c r="W32"/>
  <c i="2" r="J30"/>
  <c i="1" r="AG55"/>
  <c i="2" l="1" r="T87"/>
  <c i="5" r="BK86"/>
  <c r="J86"/>
  <c r="J59"/>
  <c i="4" r="BK88"/>
  <c r="J88"/>
  <c i="1" r="AN55"/>
  <c i="3" r="J39"/>
  <c i="2" r="J59"/>
  <c r="J39"/>
  <c i="1" r="AU54"/>
  <c i="4" r="J30"/>
  <c i="1" r="AG57"/>
  <c r="AZ54"/>
  <c r="W29"/>
  <c r="AY54"/>
  <c r="AW54"/>
  <c r="AK30"/>
  <c r="AX54"/>
  <c i="4" l="1" r="J39"/>
  <c r="J59"/>
  <c i="1" r="AN57"/>
  <c i="5" r="J30"/>
  <c i="1" r="AG58"/>
  <c r="AG54"/>
  <c r="AK26"/>
  <c r="AV54"/>
  <c r="AK29"/>
  <c i="5" l="1" r="J39"/>
  <c i="1" r="AN58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<sst xmlns="http://schemas.openxmlformats.org/spreadsheetml/2006/main">
  <si>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</si>
  <si>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</si>
  <si>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</si>
  <si>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</si>
  <si>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</si>
  <si>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{d9a3c0fa-8e7e-4bcc-ab4d-449a02af58c9}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</si>
  <si>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</si>
  <si>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</si>
  <si>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</si>
  <si>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</si>
  <si>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</si>
  <si>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</si>
  <si>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</si>
  <si>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</si>
  <si>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2025/08/01/01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</si>
  <si>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</si>
  <si>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</si>
  <si>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SÚS PK - výměna venkovního osvětlení (Ústecko)</t>
  </si>
  <si>
    <t>KSO:</t>
  </si>
  <si>
    <t/>
  </si>
  <si>
    <t>CC-CZ:</t>
  </si>
  <si>
    <t>Místo:</t>
  </si>
  <si>
    <t>Pardubický kraj</t>
  </si>
  <si>
    <t>Datum:</t>
  </si>
  <si>
    <t>1. 9. 2025</t>
  </si>
  <si>
    <t>Zadavatel:</t>
  </si>
  <si>
    <t>IČ:</t>
  </si>
  <si>
    <t xml:space="preserve"> Správa a údržba silnic Pardubického kraj</t>
  </si>
  <si>
    <t>DIČ:</t>
  </si>
  <si>
    <t>Účastník:</t>
  </si>
  <si>
    <t>Vyplň údaj</t>
  </si>
  <si>
    <t>Projektant:</t>
  </si>
  <si>
    <t>Jaroslav Kulička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</si>
  <si>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</si>
  <si>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</si>
  <si>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</si>
  <si>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</si>
  <si>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</si>
  <si>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</si>
  <si>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</si>
  <si>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</si>
  <si>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</si>
  <si>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</si>
  <si>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</si>
  <si>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</si>
  <si>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</si>
  <si>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</si>
  <si>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</si>
  <si>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</si>
  <si>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</si>
  <si>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</si>
  <si>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</si>
  <si>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</si>
  <si>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</si>
  <si>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</si>
  <si>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</si>
  <si>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</si>
  <si>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</si>
  <si>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</si>
  <si>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</si>
  <si>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</si>
  <si>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</si>
  <si>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</si>
  <si>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</si>
  <si>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</si>
  <si>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</si>
  <si>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</si>
  <si>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</si>
  <si>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</si>
  <si>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</si>
  <si>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</si>
  <si>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</si>
  <si>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</si>
  <si>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</si>
  <si>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</si>
  <si>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</si>
  <si>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</si>
  <si>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</si>
  <si>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Žamberk</t>
  </si>
  <si>
    <t>STA</t>
  </si>
  <si>
    <t>1</t>
  </si>
  <si>
    <t>{481d60d6-d39c-4652-9022-ba61173bb162}</t>
  </si>
  <si>
    <t>2</t>
  </si>
  <si>
    <t>SO02</t>
  </si>
  <si>
    <t>Klášterec nad Orlicí</t>
  </si>
  <si>
    <t>{07cf6f7e-d139-4465-ac86-0b8cb4c6ff59}</t>
  </si>
  <si>
    <t>SO03</t>
  </si>
  <si>
    <t>Lanškroun</t>
  </si>
  <si>
    <t>{56fc3027-4011-4dae-9ebd-ff14bb4471d7}</t>
  </si>
  <si>
    <t>SO04</t>
  </si>
  <si>
    <t>Ústí nad Orlicí</t>
  </si>
  <si>
    <t>{08cccdd8-a821-4897-8690-b19d7779d030}</t>
  </si>
  <si>
    <t>KRYCÍ LIST SOUPISU PRACÍ</t>
  </si>
  <si>
    <t>Objekt:</t>
  </si>
  <si>
    <t>SO01 - Žamberk</t>
  </si>
  <si>
    <t>REKAPITULACE ČLENĚNÍ SOUPISU PRACÍ</t>
  </si>
  <si>
    <t>Kód dílu - Popis</t>
  </si>
  <si>
    <t>Cena celkem [CZK]</t>
  </si>
  <si>
    <t>-1</t>
  </si>
  <si>
    <t>M - Práce a dodávky M</t>
  </si>
  <si>
    <t xml:space="preserve">    21-M - Elektromontáže</t>
  </si>
  <si>
    <t xml:space="preserve">    46-M - Zemní práce při extr.mont.pracích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</si>
  <si>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</si>
  <si>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</si>
  <si>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</si>
  <si>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</si>
  <si>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</si>
  <si>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</si>
  <si>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</si>
  <si>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</si>
  <si>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</si>
  <si>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</si>
  <si>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</si>
  <si>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</si>
  <si>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</si>
  <si>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</si>
  <si>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</si>
  <si>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</si>
  <si>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</si>
  <si>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</si>
  <si>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</si>
  <si>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</si>
  <si>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3</t>
  </si>
  <si>
    <t>ROZPOCET</t>
  </si>
  <si>
    <t>21-M</t>
  </si>
  <si>
    <t>Elektromontáže</t>
  </si>
  <si>
    <t>K</t>
  </si>
  <si>
    <t>210203901</t>
  </si>
  <si>
    <t>Montáž svítidel LED se zapojením vodičů průmyslových nebo venkovních na výložník nebo dřík</t>
  </si>
  <si>
    <t>kus</t>
  </si>
  <si>
    <t>64</t>
  </si>
  <si>
    <t>681127132</t>
  </si>
  <si>
    <t>Online PSC</t>
  </si>
  <si>
    <t>https://podminky.urs.cz/item/CS_URS_2025_01/210203901</t>
  </si>
  <si>
    <t>NE1</t>
  </si>
  <si>
    <t>Svítidlo venkovního osvětlení TYP ZA.1 - 24.7W, 2388lm, 3000K</t>
  </si>
  <si>
    <t>ks</t>
  </si>
  <si>
    <t>256</t>
  </si>
  <si>
    <t>-851169183</t>
  </si>
  <si>
    <t>NE2</t>
  </si>
  <si>
    <t>Svítidlo venkovního osvětlení TYP ZA.2 - 55.6W, 7076lm, 3000K</t>
  </si>
  <si>
    <t>2076508878</t>
  </si>
  <si>
    <t>4</t>
  </si>
  <si>
    <t>NE3</t>
  </si>
  <si>
    <t>Svítidlo venkovního osvětlení TYP ZA.3 - 224.3W, 28355lm, 3000K</t>
  </si>
  <si>
    <t>-1866634485</t>
  </si>
  <si>
    <t>5</t>
  </si>
  <si>
    <t>NE22</t>
  </si>
  <si>
    <t>Recyklační poplatek svítidla</t>
  </si>
  <si>
    <t>-1404101873</t>
  </si>
  <si>
    <t>6</t>
  </si>
  <si>
    <t>210204011</t>
  </si>
  <si>
    <t>Montáž stožárů osvětlení samostatně stojících ocelových, délky do 12 m</t>
  </si>
  <si>
    <t>1101783683</t>
  </si>
  <si>
    <t>https://podminky.urs.cz/item/CS_URS_2025_01/210204011</t>
  </si>
  <si>
    <t>7</t>
  </si>
  <si>
    <t>31674107</t>
  </si>
  <si>
    <t>stožár osvětlovací uliční Pz 159/133/114 v 8,2m</t>
  </si>
  <si>
    <t>128</t>
  </si>
  <si>
    <t>-1160635843</t>
  </si>
  <si>
    <t>8</t>
  </si>
  <si>
    <t>31674126</t>
  </si>
  <si>
    <t>manžeta ocelová ochranná na stožár d=159mm</t>
  </si>
  <si>
    <t>1528209403</t>
  </si>
  <si>
    <t>9</t>
  </si>
  <si>
    <t>210204104</t>
  </si>
  <si>
    <t>Montáž výložníků osvětlení jednoramenných sloupových, hmotnosti přes 35 kg</t>
  </si>
  <si>
    <t>-390639216</t>
  </si>
  <si>
    <t>https://podminky.urs.cz/item/CS_URS_2025_01/210204104</t>
  </si>
  <si>
    <t>10</t>
  </si>
  <si>
    <t>31673000</t>
  </si>
  <si>
    <t>výložník obloukový jednoduchý k osvětlovacím stožárům uličním výška 1800mm vyložení 1500mm</t>
  </si>
  <si>
    <t>-1942591304</t>
  </si>
  <si>
    <t>11</t>
  </si>
  <si>
    <t>31673001</t>
  </si>
  <si>
    <t>výložník obloukový jednoduchý k osvětlovacím stožárům uličním výška 1800mm vyložení 2500mm</t>
  </si>
  <si>
    <t>-806884445</t>
  </si>
  <si>
    <t>210204106</t>
  </si>
  <si>
    <t>Montáž výložníků osvětlení dvouramenných sloupových, hmotnosti přes 70 kg</t>
  </si>
  <si>
    <t>-1914080921</t>
  </si>
  <si>
    <t>https://podminky.urs.cz/item/CS_URS_2025_01/210204106</t>
  </si>
  <si>
    <t>13</t>
  </si>
  <si>
    <t>34844472</t>
  </si>
  <si>
    <t>výložník obloukový dvojnásobný k osvětlovacím stožárům uličním výška 1800mm vyložení 1500mm (90°)</t>
  </si>
  <si>
    <t>1107716785</t>
  </si>
  <si>
    <t>14</t>
  </si>
  <si>
    <t>210204202</t>
  </si>
  <si>
    <t>Montáž elektrovýzbroje stožárů osvětlení 2 okruhy</t>
  </si>
  <si>
    <t>2042617597</t>
  </si>
  <si>
    <t>https://podminky.urs.cz/item/CS_URS_2025_01/210204202</t>
  </si>
  <si>
    <t>15</t>
  </si>
  <si>
    <t>31674131</t>
  </si>
  <si>
    <t>výzbroj stožárová SV 6.16.4</t>
  </si>
  <si>
    <t>-1869808457</t>
  </si>
  <si>
    <t>16</t>
  </si>
  <si>
    <t>31674133</t>
  </si>
  <si>
    <t>výzbroj stožárová SV 6.16.4/2</t>
  </si>
  <si>
    <t>-505308820</t>
  </si>
  <si>
    <t>17</t>
  </si>
  <si>
    <t>210812011</t>
  </si>
  <si>
    <t>Montáž izolovaných kabelů měděných do 1 kV bez ukončení plných nebo laněných kulatých (např. CYKY, CHKE-R) uložených volně nebo v liště počtu a průřezu žil 3x1,5 až 6 mm2</t>
  </si>
  <si>
    <t>m</t>
  </si>
  <si>
    <t>583080292</t>
  </si>
  <si>
    <t>https://podminky.urs.cz/item/CS_URS_2025_01/210812011</t>
  </si>
  <si>
    <t>18</t>
  </si>
  <si>
    <t>34111030</t>
  </si>
  <si>
    <t>kabel instalační jádro Cu plné izolace PVC plášť PVC 450/750V (CYKY) 3x1,5mm2</t>
  </si>
  <si>
    <t>814045896</t>
  </si>
  <si>
    <t>19</t>
  </si>
  <si>
    <t>210902011</t>
  </si>
  <si>
    <t>Montáž izolovaných kabelů hliníkových do 1 kV bez ukončení plných nebo laněných kulatých (např. AYKY) uložených volně počtu a průřezu žil 4x16 mm2</t>
  </si>
  <si>
    <t>-597431715</t>
  </si>
  <si>
    <t>https://podminky.urs.cz/item/CS_URS_2025_01/210902011</t>
  </si>
  <si>
    <t>20</t>
  </si>
  <si>
    <t>34112312</t>
  </si>
  <si>
    <t>kabel instalační jádro Al plné izolace PVC plášť PVC 450/750V (AYKY) 4x10mm2</t>
  </si>
  <si>
    <t>1729053058</t>
  </si>
  <si>
    <t>210101233</t>
  </si>
  <si>
    <t>Propojení kabelů nebo vodičů spojkou do 1 kV venkovní smršťovací kabelů celoplastových, počtu a průřezu žil do 4 x 10 až 16 mm2</t>
  </si>
  <si>
    <t>-2126894335</t>
  </si>
  <si>
    <t>https://podminky.urs.cz/item/CS_URS_2025_01/210101233</t>
  </si>
  <si>
    <t>22</t>
  </si>
  <si>
    <t>35436029</t>
  </si>
  <si>
    <t>spojka kabelová smršťovaná přímá do 1kV 91ahsc-35 3-4ž.x6-35mm</t>
  </si>
  <si>
    <t>-140154900</t>
  </si>
  <si>
    <t>23</t>
  </si>
  <si>
    <t>210220022</t>
  </si>
  <si>
    <t>Montáž uzemňovacího vedení s upevněním, propojením a připojením pomocí svorek v zemi s izolací spojů vodičů FeZn drátem nebo lanem průměru do 10 mm v městské zástavbě</t>
  </si>
  <si>
    <t>-1557358052</t>
  </si>
  <si>
    <t>https://podminky.urs.cz/item/CS_URS_2025_01/210220022</t>
  </si>
  <si>
    <t>24</t>
  </si>
  <si>
    <t>35441073</t>
  </si>
  <si>
    <t>drát D 10mm FeZn</t>
  </si>
  <si>
    <t>kg</t>
  </si>
  <si>
    <t>559037114</t>
  </si>
  <si>
    <t>25</t>
  </si>
  <si>
    <t>35441895</t>
  </si>
  <si>
    <t>svorka připojovací k připojení kovových částí</t>
  </si>
  <si>
    <t>1859879231</t>
  </si>
  <si>
    <t>26</t>
  </si>
  <si>
    <t>35441996</t>
  </si>
  <si>
    <t>svorka odbočovací a spojovací pro spojování kruhových a páskových vodičů, FeZn</t>
  </si>
  <si>
    <t>-1518543251</t>
  </si>
  <si>
    <t>27</t>
  </si>
  <si>
    <t>460791113</t>
  </si>
  <si>
    <t>Montáž trubek ochranných uložených volně do rýhy plastových tuhých, vnitřního průměru přes 50 do 90 mm</t>
  </si>
  <si>
    <t>-1023854865</t>
  </si>
  <si>
    <t>https://podminky.urs.cz/item/CS_URS_2025_01/460791113</t>
  </si>
  <si>
    <t>28</t>
  </si>
  <si>
    <t>34571532</t>
  </si>
  <si>
    <t>trubka elektroinstalační plastová ohebná vysoce odolná z PVC s vnitřní kluznou vrstvou UV stabilní D 50,3/63mm poloměr ohybu &gt;400mm</t>
  </si>
  <si>
    <t>295796736</t>
  </si>
  <si>
    <t>29</t>
  </si>
  <si>
    <t>210100001</t>
  </si>
  <si>
    <t>Ukončení vodičů izolovaných s označením a zapojením v rozváděči nebo na přístroji průřezu žíly do 2,5 mm2</t>
  </si>
  <si>
    <t>241172842</t>
  </si>
  <si>
    <t>https://podminky.urs.cz/item/CS_URS_2025_01/210100001</t>
  </si>
  <si>
    <t>30</t>
  </si>
  <si>
    <t>210100003</t>
  </si>
  <si>
    <t>Ukončení vodičů izolovaných s označením a zapojením v rozváděči nebo na přístroji průřezu žíly do 16 mm2</t>
  </si>
  <si>
    <t>1017615332</t>
  </si>
  <si>
    <t>https://podminky.urs.cz/item/CS_URS_2025_01/210100003</t>
  </si>
  <si>
    <t>31</t>
  </si>
  <si>
    <t>218202016</t>
  </si>
  <si>
    <t>Demontáž svítidel výbojkových s odpojením vodičů průmyslových nebo venkovních ze sloupku parkového</t>
  </si>
  <si>
    <t>1088872117</t>
  </si>
  <si>
    <t>https://podminky.urs.cz/item/CS_URS_2025_01/218202016</t>
  </si>
  <si>
    <t>32</t>
  </si>
  <si>
    <t>218204001</t>
  </si>
  <si>
    <t>Demontáž stožárů osvětlení parkových betonových</t>
  </si>
  <si>
    <t>-382796199</t>
  </si>
  <si>
    <t>https://podminky.urs.cz/item/CS_URS_2025_01/218204001</t>
  </si>
  <si>
    <t>33</t>
  </si>
  <si>
    <t>218204122</t>
  </si>
  <si>
    <t>Demontáž patic stožárů osvětlení betonových</t>
  </si>
  <si>
    <t>-171055221</t>
  </si>
  <si>
    <t>https://podminky.urs.cz/item/CS_URS_2025_01/218204122</t>
  </si>
  <si>
    <t>34</t>
  </si>
  <si>
    <t>218204202</t>
  </si>
  <si>
    <t>Demontáž elektrovýzbroje stožárů osvětlení 2 okruhy</t>
  </si>
  <si>
    <t>2079593697</t>
  </si>
  <si>
    <t>https://podminky.urs.cz/item/CS_URS_2025_01/218204202</t>
  </si>
  <si>
    <t>35</t>
  </si>
  <si>
    <t>218100001</t>
  </si>
  <si>
    <t>Odpojení vodičů izolovaných z rozváděče nebo přístroje průřezu žíly do 2,5 mm2</t>
  </si>
  <si>
    <t>-1067045912</t>
  </si>
  <si>
    <t>https://podminky.urs.cz/item/CS_URS_2025_01/218100001</t>
  </si>
  <si>
    <t>36</t>
  </si>
  <si>
    <t>218100003</t>
  </si>
  <si>
    <t>Odpojení vodičů izolovaných z rozváděče nebo přístroje průřezu žíly do 16 mm2</t>
  </si>
  <si>
    <t>1038414418</t>
  </si>
  <si>
    <t>https://podminky.urs.cz/item/CS_URS_2025_01/218100003</t>
  </si>
  <si>
    <t>37</t>
  </si>
  <si>
    <t>218900601</t>
  </si>
  <si>
    <t>Demontáž izolovaných vodičů hliníkových do 1 kV bez odpojení vodičů plných nebo laněných (např. AY, AYY) uložených volně průřezu žíly 16 až 35 mm2</t>
  </si>
  <si>
    <t>-971401258</t>
  </si>
  <si>
    <t>https://podminky.urs.cz/item/CS_URS_2025_01/218900601</t>
  </si>
  <si>
    <t>38</t>
  </si>
  <si>
    <t>NE26</t>
  </si>
  <si>
    <t>Podružný materiál</t>
  </si>
  <si>
    <t>kmpl</t>
  </si>
  <si>
    <t>-793958584</t>
  </si>
  <si>
    <t>46-M</t>
  </si>
  <si>
    <t>Zemní práce při extr.mont.pracích</t>
  </si>
  <si>
    <t>39</t>
  </si>
  <si>
    <t>460091112</t>
  </si>
  <si>
    <t>Odkop zeminy ručně s přemístěním výkopku do vzdálenosti 3 m od okraje jámy nebo s naložením na dopravní prostředek v hornině třídy těžitelnosti I skupiny 3</t>
  </si>
  <si>
    <t>m3</t>
  </si>
  <si>
    <t>-1847101815</t>
  </si>
  <si>
    <t>https://podminky.urs.cz/item/CS_URS_2025_01/460091112</t>
  </si>
  <si>
    <t>40</t>
  </si>
  <si>
    <t>460131113</t>
  </si>
  <si>
    <t>Hloubení jam ručně včetně urovnání dna s přemístěním výkopku do vzdálenosti 3 m od okraje jámy nebo s naložením na dopravní prostředek v hornině třídy těžitelnosti I skupiny 3</t>
  </si>
  <si>
    <t>-1300434632</t>
  </si>
  <si>
    <t>https://podminky.urs.cz/item/CS_URS_2025_01/460131113</t>
  </si>
  <si>
    <t>41</t>
  </si>
  <si>
    <t>460391123</t>
  </si>
  <si>
    <t>Zásyp jam ručně s uložením výkopku ve vrstvách a úpravou povrchu s přemístění sypaniny ze vzdálenosti do 10 m se zhutněním z horniny třídy těžitelnosti I skupiny 3</t>
  </si>
  <si>
    <t>-2137298094</t>
  </si>
  <si>
    <t>https://podminky.urs.cz/item/CS_URS_2025_01/460391123</t>
  </si>
  <si>
    <t>42</t>
  </si>
  <si>
    <t>460191113</t>
  </si>
  <si>
    <t>Rýhy pro kabelové spojky ručně hloubení s urovnáním dna včetně zásypu se zhutněním s přemístěním výkopku na vzdálenost do 3 m do 10 kV v hornině třídy těžitelnosti I skupiny 3</t>
  </si>
  <si>
    <t>-555381923</t>
  </si>
  <si>
    <t>https://podminky.urs.cz/item/CS_URS_2025_01/460191113</t>
  </si>
  <si>
    <t>43</t>
  </si>
  <si>
    <t>460371111</t>
  </si>
  <si>
    <t>Naložení výkopku ručně z hornin třídy těžitelnosti I skupiny 1 až 3</t>
  </si>
  <si>
    <t>-389681936</t>
  </si>
  <si>
    <t>https://podminky.urs.cz/item/CS_URS_2025_01/460371111</t>
  </si>
  <si>
    <t>44</t>
  </si>
  <si>
    <t>460381111</t>
  </si>
  <si>
    <t>Násyp horniny včetně složení, rozprostření a urovnání ručně nezhutněné</t>
  </si>
  <si>
    <t>-147369597</t>
  </si>
  <si>
    <t>https://podminky.urs.cz/item/CS_URS_2025_01/460381111</t>
  </si>
  <si>
    <t>45</t>
  </si>
  <si>
    <t>468051121</t>
  </si>
  <si>
    <t>Bourání základu betonového</t>
  </si>
  <si>
    <t>1959605004</t>
  </si>
  <si>
    <t>https://podminky.urs.cz/item/CS_URS_2025_01/468051121</t>
  </si>
  <si>
    <t>46</t>
  </si>
  <si>
    <t>460641411</t>
  </si>
  <si>
    <t>Základové konstrukce bednění s případnými vzpěrami nezabudované zřízení</t>
  </si>
  <si>
    <t>m2</t>
  </si>
  <si>
    <t>1769222823</t>
  </si>
  <si>
    <t>https://podminky.urs.cz/item/CS_URS_2025_01/460641411</t>
  </si>
  <si>
    <t>47</t>
  </si>
  <si>
    <t>460641412</t>
  </si>
  <si>
    <t>Základové konstrukce bednění s případnými vzpěrami nezabudované odstranění</t>
  </si>
  <si>
    <t>288595556</t>
  </si>
  <si>
    <t>https://podminky.urs.cz/item/CS_URS_2025_01/460641412</t>
  </si>
  <si>
    <t>48</t>
  </si>
  <si>
    <t>460641113</t>
  </si>
  <si>
    <t>Základové konstrukce základ bez bednění do rostlé zeminy z monolitického betonu tř. C 16/20</t>
  </si>
  <si>
    <t>1131690298</t>
  </si>
  <si>
    <t>https://podminky.urs.cz/item/CS_URS_2025_01/460641113</t>
  </si>
  <si>
    <t>49</t>
  </si>
  <si>
    <t>NE23</t>
  </si>
  <si>
    <t>Roura plastová DN 300, délka 1.5m</t>
  </si>
  <si>
    <t>-464662497</t>
  </si>
  <si>
    <t>50</t>
  </si>
  <si>
    <t>NE24</t>
  </si>
  <si>
    <t>Písek zásypový, fr.0-4</t>
  </si>
  <si>
    <t>2099715133</t>
  </si>
  <si>
    <t>51</t>
  </si>
  <si>
    <t>469972111</t>
  </si>
  <si>
    <t>Odvoz suti a vybouraných hmot odvoz suti a vybouraných hmot do 1 km</t>
  </si>
  <si>
    <t>t</t>
  </si>
  <si>
    <t>-1464607326</t>
  </si>
  <si>
    <t>https://podminky.urs.cz/item/CS_URS_2025_01/469972111</t>
  </si>
  <si>
    <t>52</t>
  </si>
  <si>
    <t>469972121</t>
  </si>
  <si>
    <t>Odvoz suti a vybouraných hmot odvoz suti a vybouraných hmot Příplatek k ceně za každý další i započatý 1 km</t>
  </si>
  <si>
    <t>351650017</t>
  </si>
  <si>
    <t>https://podminky.urs.cz/item/CS_URS_2025_01/469972121</t>
  </si>
  <si>
    <t>53</t>
  </si>
  <si>
    <t>460361111</t>
  </si>
  <si>
    <t>Poplatek (skládkovné) za uložení zeminy na skládce zatříděné do Katalogu odpadů pod kódem 17 05 04</t>
  </si>
  <si>
    <t>1936433998</t>
  </si>
  <si>
    <t>https://podminky.urs.cz/item/CS_URS_2025_01/460361111</t>
  </si>
  <si>
    <t>54</t>
  </si>
  <si>
    <t>469973114</t>
  </si>
  <si>
    <t>Poplatek za uložení stavebního odpadu (skládkovné) na skládce ze směsí nebo oddělených frakcí betonu, cihel a keramických výrobků zatříděného do Katalogu odpadů pod kódem 17 01 07</t>
  </si>
  <si>
    <t>-2133519600</t>
  </si>
  <si>
    <t>https://podminky.urs.cz/item/CS_URS_2025_01/469973114</t>
  </si>
  <si>
    <t>55</t>
  </si>
  <si>
    <t>469973115</t>
  </si>
  <si>
    <t>Poplatek za uložení stavebního odpadu (skládkovné) na skládce z plastických hmot zatříděného do Katalogu odpadů pod kódem 17 02 03</t>
  </si>
  <si>
    <t>-2107050732</t>
  </si>
  <si>
    <t>https://podminky.urs.cz/item/CS_URS_2025_01/469973115</t>
  </si>
  <si>
    <t>56</t>
  </si>
  <si>
    <t>469973116</t>
  </si>
  <si>
    <t>Poplatek za uložení stavebního odpadu (skládkovné) na skládce směsného stavebního a demoličního zatříděného do Katalogu odpadů pod kódem 17 09 04</t>
  </si>
  <si>
    <t>2137697885</t>
  </si>
  <si>
    <t>https://podminky.urs.cz/item/CS_URS_2025_01/469973116</t>
  </si>
  <si>
    <t>57</t>
  </si>
  <si>
    <t>460871172</t>
  </si>
  <si>
    <t>Podklad vozovek a chodníků včetně rozprostření a úpravy z betonu prostého, včetně rozprostření, tloušťky přes 10 do 15 cm</t>
  </si>
  <si>
    <t>-681205321</t>
  </si>
  <si>
    <t>https://podminky.urs.cz/item/CS_URS_2025_01/460871172</t>
  </si>
  <si>
    <t>58</t>
  </si>
  <si>
    <t>460881112</t>
  </si>
  <si>
    <t>Kryt vozovek a chodníků z betonu prostého, tloušťky přes 5 do 10 cm</t>
  </si>
  <si>
    <t>-374599618</t>
  </si>
  <si>
    <t>https://podminky.urs.cz/item/CS_URS_2025_01/460881112</t>
  </si>
  <si>
    <t>59</t>
  </si>
  <si>
    <t>468011132</t>
  </si>
  <si>
    <t>Odstranění podkladů nebo krytů komunikací včetně rozpojení na kusy a zarovnání styčné spáry z betonu prostého, tloušťky přes 15 do 30 cm</t>
  </si>
  <si>
    <t>1443908785</t>
  </si>
  <si>
    <t>https://podminky.urs.cz/item/CS_URS_2025_01/468011132</t>
  </si>
  <si>
    <t>60</t>
  </si>
  <si>
    <t>468041114</t>
  </si>
  <si>
    <t>Řezání spár v podkladu nebo krytu betonovém, hloubky přes 20 do 25 cm</t>
  </si>
  <si>
    <t>1591470808</t>
  </si>
  <si>
    <t>https://podminky.urs.cz/item/CS_URS_2025_01/468041114</t>
  </si>
  <si>
    <t>VRN</t>
  </si>
  <si>
    <t>Vedlejší rozpočtové náklady</t>
  </si>
  <si>
    <t>VRN1</t>
  </si>
  <si>
    <t>Průzkumné, zeměměřičské a projektové práce</t>
  </si>
  <si>
    <t>61</t>
  </si>
  <si>
    <t>013254000</t>
  </si>
  <si>
    <t>Dokumentace skutečného provedení stavby</t>
  </si>
  <si>
    <t>1024</t>
  </si>
  <si>
    <t>-741448184</t>
  </si>
  <si>
    <t>https://podminky.urs.cz/item/CS_URS_2025_01/013254000</t>
  </si>
  <si>
    <t>62</t>
  </si>
  <si>
    <t>210280002</t>
  </si>
  <si>
    <t>Zkoušky a prohlídky elektrických rozvodů a zařízení celková prohlídka, zkoušení, měření a vyhotovení revizní zprávy pro objem montážních prací přes 100 do 500 tisíc Kč (revize)</t>
  </si>
  <si>
    <t>-199392504</t>
  </si>
  <si>
    <t>https://podminky.urs.cz/item/CS_URS_2025_01/210280002</t>
  </si>
  <si>
    <t>VRN3</t>
  </si>
  <si>
    <t>Zařízení staveniště</t>
  </si>
  <si>
    <t>63</t>
  </si>
  <si>
    <t>030001000</t>
  </si>
  <si>
    <t>-1367896749</t>
  </si>
  <si>
    <t>https://podminky.urs.cz/item/CS_URS_2025_01/030001000</t>
  </si>
  <si>
    <t>034303000</t>
  </si>
  <si>
    <t>Dopravní značení na staveništi</t>
  </si>
  <si>
    <t>32885680</t>
  </si>
  <si>
    <t>https://podminky.urs.cz/item/CS_URS_2025_01/034303000</t>
  </si>
  <si>
    <t>VRN4</t>
  </si>
  <si>
    <t>Inženýrská činnost</t>
  </si>
  <si>
    <t>65</t>
  </si>
  <si>
    <t>045303000</t>
  </si>
  <si>
    <t>Koordinační činnost</t>
  </si>
  <si>
    <t>2004894620</t>
  </si>
  <si>
    <t>https://podminky.urs.cz/item/CS_URS_2025_01/045303000</t>
  </si>
  <si>
    <t>VRN7</t>
  </si>
  <si>
    <t>Provozní vlivy</t>
  </si>
  <si>
    <t>66</t>
  </si>
  <si>
    <t>079002000</t>
  </si>
  <si>
    <t>Ostatní provozní vlivy</t>
  </si>
  <si>
    <t>kpml</t>
  </si>
  <si>
    <t>-1349932048</t>
  </si>
  <si>
    <t>https://podminky.urs.cz/item/CS_URS_2025_01/079002000</t>
  </si>
  <si>
    <t>SO02 - Klášterec nad Orlicí</t>
  </si>
  <si>
    <t>1604819740</t>
  </si>
  <si>
    <t>NE4</t>
  </si>
  <si>
    <t>Svítidlo venkovního osvětlení TYP KL.1 - 215W, 30000lm, 3000K</t>
  </si>
  <si>
    <t>1922712841</t>
  </si>
  <si>
    <t>-1796206195</t>
  </si>
  <si>
    <t>210204103</t>
  </si>
  <si>
    <t>Montáž výložníků osvětlení jednoramenných sloupových, hmotnosti do 35 kg</t>
  </si>
  <si>
    <t>-961275420</t>
  </si>
  <si>
    <t>https://podminky.urs.cz/item/CS_URS_2025_01/210204103</t>
  </si>
  <si>
    <t>NE25</t>
  </si>
  <si>
    <t>Výložník na betonový sloup rovný, 1500mm</t>
  </si>
  <si>
    <t>1868590280</t>
  </si>
  <si>
    <t>31951901</t>
  </si>
  <si>
    <t>páska stahovací nerezová š. 8 mm</t>
  </si>
  <si>
    <t>-1795613659</t>
  </si>
  <si>
    <t>31951902</t>
  </si>
  <si>
    <t>spona stahovací nerezová</t>
  </si>
  <si>
    <t>1499526838</t>
  </si>
  <si>
    <t>726570390</t>
  </si>
  <si>
    <t>1636186876</t>
  </si>
  <si>
    <t>741110002</t>
  </si>
  <si>
    <t>Montáž trubek elektroinstalačních s nasunutím nebo našroubováním do krabic plastových tuhých, uložených pevně, vnější Ø přes 23 do 35 mm</t>
  </si>
  <si>
    <t>553261038</t>
  </si>
  <si>
    <t>https://podminky.urs.cz/item/CS_URS_2025_01/741110002</t>
  </si>
  <si>
    <t>34571094</t>
  </si>
  <si>
    <t>trubka elektroinstalační tuhá z PVC, délka 3m</t>
  </si>
  <si>
    <t>2001223374</t>
  </si>
  <si>
    <t>741910601</t>
  </si>
  <si>
    <t>Montáž ostatních nosných prvků příchytek plastových</t>
  </si>
  <si>
    <t>602130100</t>
  </si>
  <si>
    <t>https://podminky.urs.cz/item/CS_URS_2025_01/741910601</t>
  </si>
  <si>
    <t>34571120</t>
  </si>
  <si>
    <t>příchytka plastová pro tuhé a ohebné plastové trubky</t>
  </si>
  <si>
    <t>947029850</t>
  </si>
  <si>
    <t>-644497956</t>
  </si>
  <si>
    <t>-1755110995</t>
  </si>
  <si>
    <t>218204103</t>
  </si>
  <si>
    <t>Demontáž výložníků osvětlení jednoramenných sloupových, hmotnosti do 35 kg</t>
  </si>
  <si>
    <t>-1098383543</t>
  </si>
  <si>
    <t>https://podminky.urs.cz/item/CS_URS_2025_01/218204103</t>
  </si>
  <si>
    <t>-400994561</t>
  </si>
  <si>
    <t>-468893872</t>
  </si>
  <si>
    <t>1858298199</t>
  </si>
  <si>
    <t>936210965</t>
  </si>
  <si>
    <t>-1472365076</t>
  </si>
  <si>
    <t>1744342240</t>
  </si>
  <si>
    <t>210280001</t>
  </si>
  <si>
    <t>Zkoušky a prohlídky elektrických rozvodů a zařízení celková prohlídka, zkoušení, měření a vyhotovení revizní zprávy pro objem montážních prací do 100 tisíc Kč (revize)</t>
  </si>
  <si>
    <t>1728727587</t>
  </si>
  <si>
    <t>https://podminky.urs.cz/item/CS_URS_2025_01/210280001</t>
  </si>
  <si>
    <t>410572255</t>
  </si>
  <si>
    <t>-1050442531</t>
  </si>
  <si>
    <t>991863653</t>
  </si>
  <si>
    <t>651638608</t>
  </si>
  <si>
    <t>SO03 - Lanškroun</t>
  </si>
  <si>
    <t>HZS - Hodinové zúčtovací sazby</t>
  </si>
  <si>
    <t>-1133735482</t>
  </si>
  <si>
    <t>NE5</t>
  </si>
  <si>
    <t>Svítidlo venkovního osvětlení TYP LA.1 - 82.5W, 9956lm, 3000K</t>
  </si>
  <si>
    <t>1631360265</t>
  </si>
  <si>
    <t>NE6</t>
  </si>
  <si>
    <t>Svítidlo venkovního osvětlení TYP LA.2 - 55.6W, 6782lm, 3000K</t>
  </si>
  <si>
    <t>-149712648</t>
  </si>
  <si>
    <t>971491645</t>
  </si>
  <si>
    <t>210204100</t>
  </si>
  <si>
    <t>Montáž výložníků osvětlení jednoramenných nástěnných, hmotnosti do 35 kg</t>
  </si>
  <si>
    <t>718294591</t>
  </si>
  <si>
    <t>https://podminky.urs.cz/item/CS_URS_2025_01/210204100</t>
  </si>
  <si>
    <t>NE27</t>
  </si>
  <si>
    <t>Výložník stěnový rovný, 500mm</t>
  </si>
  <si>
    <t>303506296</t>
  </si>
  <si>
    <t>NE28</t>
  </si>
  <si>
    <t>Redukce stožáru/výložníku na průměr 60mm</t>
  </si>
  <si>
    <t>-986904360</t>
  </si>
  <si>
    <t>-836908061</t>
  </si>
  <si>
    <t>145483460</t>
  </si>
  <si>
    <t>1425604705</t>
  </si>
  <si>
    <t>1498343346</t>
  </si>
  <si>
    <t>460932132</t>
  </si>
  <si>
    <t>Osazení kotevních prvků hmoždinek včetně vyvrtání otvorů, pro upevnění elektroinstalací ve stěnách železobetonových, vnějšího průměru přes 8 do 12 mm</t>
  </si>
  <si>
    <t>689191024</t>
  </si>
  <si>
    <t>https://podminky.urs.cz/item/CS_URS_2025_01/460932132</t>
  </si>
  <si>
    <t>56281033</t>
  </si>
  <si>
    <t>hmoždinky univerzální</t>
  </si>
  <si>
    <t>100 kus</t>
  </si>
  <si>
    <t>-939439611</t>
  </si>
  <si>
    <t>-1623971679</t>
  </si>
  <si>
    <t>-671870333</t>
  </si>
  <si>
    <t>741112022</t>
  </si>
  <si>
    <t>Montáž krabic elektroinstalačních bez napojení na trubky a lišty, demontáže a montáže víčka a přístroje protahovacích nebo odbočných nástěnných plastových čtyřhranných, vel. do 160x160 mm</t>
  </si>
  <si>
    <t>-950108385</t>
  </si>
  <si>
    <t>https://podminky.urs.cz/item/CS_URS_2025_01/741112022</t>
  </si>
  <si>
    <t>34571480</t>
  </si>
  <si>
    <t>krabice v uzavřeném provedení PP s krytím IP 66 čtvercová</t>
  </si>
  <si>
    <t>-1065010708</t>
  </si>
  <si>
    <t>1386731885</t>
  </si>
  <si>
    <t>-752520029</t>
  </si>
  <si>
    <t>717808526</t>
  </si>
  <si>
    <t>826114488</t>
  </si>
  <si>
    <t>1734567685</t>
  </si>
  <si>
    <t>-1591152643</t>
  </si>
  <si>
    <t>-1917004453</t>
  </si>
  <si>
    <t>-112046092</t>
  </si>
  <si>
    <t>2100589440</t>
  </si>
  <si>
    <t>468081313</t>
  </si>
  <si>
    <t>Vybourání otvorů ve zdivu cihelném plochy do 0,0225 m2 a tloušťky přes 30 do 45 cm</t>
  </si>
  <si>
    <t>-2061608412</t>
  </si>
  <si>
    <t>https://podminky.urs.cz/item/CS_URS_2025_01/468081313</t>
  </si>
  <si>
    <t>-1427358571</t>
  </si>
  <si>
    <t>-1125337010</t>
  </si>
  <si>
    <t>1141220803</t>
  </si>
  <si>
    <t>-1322948085</t>
  </si>
  <si>
    <t>-1258986773</t>
  </si>
  <si>
    <t>HZS</t>
  </si>
  <si>
    <t>Hodinové zúčtovací sazby</t>
  </si>
  <si>
    <t>HZS2311</t>
  </si>
  <si>
    <t>Hodinové zúčtovací sazby profesí PSV úpravy povrchů a podlahy malíř, natěrač, lakýrník (nátěr výložníků, včetně barvy)</t>
  </si>
  <si>
    <t>hod</t>
  </si>
  <si>
    <t>512</t>
  </si>
  <si>
    <t>-388684862</t>
  </si>
  <si>
    <t>https://podminky.urs.cz/item/CS_URS_2025_01/HZS2311</t>
  </si>
  <si>
    <t>1937336030</t>
  </si>
  <si>
    <t>-27485038</t>
  </si>
  <si>
    <t>589107299</t>
  </si>
  <si>
    <t>-412785450</t>
  </si>
  <si>
    <t>763212064</t>
  </si>
  <si>
    <t>-1629999013</t>
  </si>
  <si>
    <t>SO04 - Ústí nad Orlicí</t>
  </si>
  <si>
    <t>1206400159</t>
  </si>
  <si>
    <t>NE7</t>
  </si>
  <si>
    <t>Svítidlo venkovního osvětlení TYP UO.1 - 67.7W, 7206lm, 3000K</t>
  </si>
  <si>
    <t>-1720930921</t>
  </si>
  <si>
    <t>-1176475328</t>
  </si>
  <si>
    <t>1914540162</t>
  </si>
  <si>
    <t>383624074</t>
  </si>
  <si>
    <t>287387926</t>
  </si>
  <si>
    <t>-1634835622</t>
  </si>
  <si>
    <t>82681399</t>
  </si>
  <si>
    <t>-1344115539</t>
  </si>
  <si>
    <t>-1895033414</t>
  </si>
  <si>
    <t>522752807</t>
  </si>
  <si>
    <t>1011747568</t>
  </si>
  <si>
    <t>-1881505158</t>
  </si>
  <si>
    <t>-1772298675</t>
  </si>
  <si>
    <t>1871748551</t>
  </si>
  <si>
    <t>-196410916</t>
  </si>
  <si>
    <t>844974225</t>
  </si>
  <si>
    <t>-643410652</t>
  </si>
  <si>
    <t>-1249030318</t>
  </si>
  <si>
    <t>-1921741989</t>
  </si>
  <si>
    <t>-415024583</t>
  </si>
  <si>
    <t>-1682671653</t>
  </si>
  <si>
    <t>-1825289053</t>
  </si>
  <si>
    <t>-1537347759</t>
  </si>
  <si>
    <t>697032569</t>
  </si>
  <si>
    <t>-1382898287</t>
  </si>
  <si>
    <t>172609272</t>
  </si>
  <si>
    <t>-1456779219</t>
  </si>
  <si>
    <t>-1331306949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</si>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</sst>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23" xfId="0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44" fillId="0" borderId="27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vertical="top"/>
    </xf>
    <xf numFmtId="0" fontId="45" fillId="0" borderId="1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horizontal="center" vertical="center"/>
    </xf>
    <xf numFmtId="49" fontId="45" fillId="0" borderId="1" xfId="0" applyNumberFormat="1" applyFont="1" applyBorder="1" applyAlignment="1" applyProtection="1">
      <alignment horizontal="left" vertical="center"/>
    </xf>
    <xf numFmtId="0" fontId="44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210203901" TargetMode="External" /><Relationship Id="rId2" Type="http://schemas.openxmlformats.org/officeDocument/2006/relationships/hyperlink" Target="https://podminky.urs.cz/item/CS_URS_2025_01/210204011" TargetMode="External" /><Relationship Id="rId3" Type="http://schemas.openxmlformats.org/officeDocument/2006/relationships/hyperlink" Target="https://podminky.urs.cz/item/CS_URS_2025_01/210204104" TargetMode="External" /><Relationship Id="rId4" Type="http://schemas.openxmlformats.org/officeDocument/2006/relationships/hyperlink" Target="https://podminky.urs.cz/item/CS_URS_2025_01/210204106" TargetMode="External" /><Relationship Id="rId5" Type="http://schemas.openxmlformats.org/officeDocument/2006/relationships/hyperlink" Target="https://podminky.urs.cz/item/CS_URS_2025_01/210204202" TargetMode="External" /><Relationship Id="rId6" Type="http://schemas.openxmlformats.org/officeDocument/2006/relationships/hyperlink" Target="https://podminky.urs.cz/item/CS_URS_2025_01/210812011" TargetMode="External" /><Relationship Id="rId7" Type="http://schemas.openxmlformats.org/officeDocument/2006/relationships/hyperlink" Target="https://podminky.urs.cz/item/CS_URS_2025_01/210902011" TargetMode="External" /><Relationship Id="rId8" Type="http://schemas.openxmlformats.org/officeDocument/2006/relationships/hyperlink" Target="https://podminky.urs.cz/item/CS_URS_2025_01/210101233" TargetMode="External" /><Relationship Id="rId9" Type="http://schemas.openxmlformats.org/officeDocument/2006/relationships/hyperlink" Target="https://podminky.urs.cz/item/CS_URS_2025_01/210220022" TargetMode="External" /><Relationship Id="rId10" Type="http://schemas.openxmlformats.org/officeDocument/2006/relationships/hyperlink" Target="https://podminky.urs.cz/item/CS_URS_2025_01/460791113" TargetMode="External" /><Relationship Id="rId11" Type="http://schemas.openxmlformats.org/officeDocument/2006/relationships/hyperlink" Target="https://podminky.urs.cz/item/CS_URS_2025_01/210100001" TargetMode="External" /><Relationship Id="rId12" Type="http://schemas.openxmlformats.org/officeDocument/2006/relationships/hyperlink" Target="https://podminky.urs.cz/item/CS_URS_2025_01/210100003" TargetMode="External" /><Relationship Id="rId13" Type="http://schemas.openxmlformats.org/officeDocument/2006/relationships/hyperlink" Target="https://podminky.urs.cz/item/CS_URS_2025_01/218202016" TargetMode="External" /><Relationship Id="rId14" Type="http://schemas.openxmlformats.org/officeDocument/2006/relationships/hyperlink" Target="https://podminky.urs.cz/item/CS_URS_2025_01/218204001" TargetMode="External" /><Relationship Id="rId15" Type="http://schemas.openxmlformats.org/officeDocument/2006/relationships/hyperlink" Target="https://podminky.urs.cz/item/CS_URS_2025_01/218204122" TargetMode="External" /><Relationship Id="rId16" Type="http://schemas.openxmlformats.org/officeDocument/2006/relationships/hyperlink" Target="https://podminky.urs.cz/item/CS_URS_2025_01/218204202" TargetMode="External" /><Relationship Id="rId17" Type="http://schemas.openxmlformats.org/officeDocument/2006/relationships/hyperlink" Target="https://podminky.urs.cz/item/CS_URS_2025_01/218100001" TargetMode="External" /><Relationship Id="rId18" Type="http://schemas.openxmlformats.org/officeDocument/2006/relationships/hyperlink" Target="https://podminky.urs.cz/item/CS_URS_2025_01/218100003" TargetMode="External" /><Relationship Id="rId19" Type="http://schemas.openxmlformats.org/officeDocument/2006/relationships/hyperlink" Target="https://podminky.urs.cz/item/CS_URS_2025_01/218900601" TargetMode="External" /><Relationship Id="rId20" Type="http://schemas.openxmlformats.org/officeDocument/2006/relationships/hyperlink" Target="https://podminky.urs.cz/item/CS_URS_2025_01/460091112" TargetMode="External" /><Relationship Id="rId21" Type="http://schemas.openxmlformats.org/officeDocument/2006/relationships/hyperlink" Target="https://podminky.urs.cz/item/CS_URS_2025_01/460131113" TargetMode="External" /><Relationship Id="rId22" Type="http://schemas.openxmlformats.org/officeDocument/2006/relationships/hyperlink" Target="https://podminky.urs.cz/item/CS_URS_2025_01/460391123" TargetMode="External" /><Relationship Id="rId23" Type="http://schemas.openxmlformats.org/officeDocument/2006/relationships/hyperlink" Target="https://podminky.urs.cz/item/CS_URS_2025_01/460191113" TargetMode="External" /><Relationship Id="rId24" Type="http://schemas.openxmlformats.org/officeDocument/2006/relationships/hyperlink" Target="https://podminky.urs.cz/item/CS_URS_2025_01/460371111" TargetMode="External" /><Relationship Id="rId25" Type="http://schemas.openxmlformats.org/officeDocument/2006/relationships/hyperlink" Target="https://podminky.urs.cz/item/CS_URS_2025_01/460381111" TargetMode="External" /><Relationship Id="rId26" Type="http://schemas.openxmlformats.org/officeDocument/2006/relationships/hyperlink" Target="https://podminky.urs.cz/item/CS_URS_2025_01/468051121" TargetMode="External" /><Relationship Id="rId27" Type="http://schemas.openxmlformats.org/officeDocument/2006/relationships/hyperlink" Target="https://podminky.urs.cz/item/CS_URS_2025_01/460641411" TargetMode="External" /><Relationship Id="rId28" Type="http://schemas.openxmlformats.org/officeDocument/2006/relationships/hyperlink" Target="https://podminky.urs.cz/item/CS_URS_2025_01/460641412" TargetMode="External" /><Relationship Id="rId29" Type="http://schemas.openxmlformats.org/officeDocument/2006/relationships/hyperlink" Target="https://podminky.urs.cz/item/CS_URS_2025_01/460641113" TargetMode="External" /><Relationship Id="rId30" Type="http://schemas.openxmlformats.org/officeDocument/2006/relationships/hyperlink" Target="https://podminky.urs.cz/item/CS_URS_2025_01/469972111" TargetMode="External" /><Relationship Id="rId31" Type="http://schemas.openxmlformats.org/officeDocument/2006/relationships/hyperlink" Target="https://podminky.urs.cz/item/CS_URS_2025_01/469972121" TargetMode="External" /><Relationship Id="rId32" Type="http://schemas.openxmlformats.org/officeDocument/2006/relationships/hyperlink" Target="https://podminky.urs.cz/item/CS_URS_2025_01/460361111" TargetMode="External" /><Relationship Id="rId33" Type="http://schemas.openxmlformats.org/officeDocument/2006/relationships/hyperlink" Target="https://podminky.urs.cz/item/CS_URS_2025_01/469973114" TargetMode="External" /><Relationship Id="rId34" Type="http://schemas.openxmlformats.org/officeDocument/2006/relationships/hyperlink" Target="https://podminky.urs.cz/item/CS_URS_2025_01/469973115" TargetMode="External" /><Relationship Id="rId35" Type="http://schemas.openxmlformats.org/officeDocument/2006/relationships/hyperlink" Target="https://podminky.urs.cz/item/CS_URS_2025_01/469973116" TargetMode="External" /><Relationship Id="rId36" Type="http://schemas.openxmlformats.org/officeDocument/2006/relationships/hyperlink" Target="https://podminky.urs.cz/item/CS_URS_2025_01/460871172" TargetMode="External" /><Relationship Id="rId37" Type="http://schemas.openxmlformats.org/officeDocument/2006/relationships/hyperlink" Target="https://podminky.urs.cz/item/CS_URS_2025_01/460881112" TargetMode="External" /><Relationship Id="rId38" Type="http://schemas.openxmlformats.org/officeDocument/2006/relationships/hyperlink" Target="https://podminky.urs.cz/item/CS_URS_2025_01/468011132" TargetMode="External" /><Relationship Id="rId39" Type="http://schemas.openxmlformats.org/officeDocument/2006/relationships/hyperlink" Target="https://podminky.urs.cz/item/CS_URS_2025_01/468041114" TargetMode="External" /><Relationship Id="rId40" Type="http://schemas.openxmlformats.org/officeDocument/2006/relationships/hyperlink" Target="https://podminky.urs.cz/item/CS_URS_2025_01/013254000" TargetMode="External" /><Relationship Id="rId41" Type="http://schemas.openxmlformats.org/officeDocument/2006/relationships/hyperlink" Target="https://podminky.urs.cz/item/CS_URS_2025_01/210280002" TargetMode="External" /><Relationship Id="rId42" Type="http://schemas.openxmlformats.org/officeDocument/2006/relationships/hyperlink" Target="https://podminky.urs.cz/item/CS_URS_2025_01/030001000" TargetMode="External" /><Relationship Id="rId43" Type="http://schemas.openxmlformats.org/officeDocument/2006/relationships/hyperlink" Target="https://podminky.urs.cz/item/CS_URS_2025_01/034303000" TargetMode="External" /><Relationship Id="rId44" Type="http://schemas.openxmlformats.org/officeDocument/2006/relationships/hyperlink" Target="https://podminky.urs.cz/item/CS_URS_2025_01/045303000" TargetMode="External" /><Relationship Id="rId45" Type="http://schemas.openxmlformats.org/officeDocument/2006/relationships/hyperlink" Target="https://podminky.urs.cz/item/CS_URS_2025_01/079002000" TargetMode="External" /><Relationship Id="rId4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210203901" TargetMode="External" /><Relationship Id="rId2" Type="http://schemas.openxmlformats.org/officeDocument/2006/relationships/hyperlink" Target="https://podminky.urs.cz/item/CS_URS_2025_01/210204103" TargetMode="External" /><Relationship Id="rId3" Type="http://schemas.openxmlformats.org/officeDocument/2006/relationships/hyperlink" Target="https://podminky.urs.cz/item/CS_URS_2025_01/210812011" TargetMode="External" /><Relationship Id="rId4" Type="http://schemas.openxmlformats.org/officeDocument/2006/relationships/hyperlink" Target="https://podminky.urs.cz/item/CS_URS_2025_01/741110002" TargetMode="External" /><Relationship Id="rId5" Type="http://schemas.openxmlformats.org/officeDocument/2006/relationships/hyperlink" Target="https://podminky.urs.cz/item/CS_URS_2025_01/741910601" TargetMode="External" /><Relationship Id="rId6" Type="http://schemas.openxmlformats.org/officeDocument/2006/relationships/hyperlink" Target="https://podminky.urs.cz/item/CS_URS_2025_01/210100001" TargetMode="External" /><Relationship Id="rId7" Type="http://schemas.openxmlformats.org/officeDocument/2006/relationships/hyperlink" Target="https://podminky.urs.cz/item/CS_URS_2025_01/218202016" TargetMode="External" /><Relationship Id="rId8" Type="http://schemas.openxmlformats.org/officeDocument/2006/relationships/hyperlink" Target="https://podminky.urs.cz/item/CS_URS_2025_01/218204103" TargetMode="External" /><Relationship Id="rId9" Type="http://schemas.openxmlformats.org/officeDocument/2006/relationships/hyperlink" Target="https://podminky.urs.cz/item/CS_URS_2025_01/218100001" TargetMode="External" /><Relationship Id="rId10" Type="http://schemas.openxmlformats.org/officeDocument/2006/relationships/hyperlink" Target="https://podminky.urs.cz/item/CS_URS_2025_01/218900601" TargetMode="External" /><Relationship Id="rId11" Type="http://schemas.openxmlformats.org/officeDocument/2006/relationships/hyperlink" Target="https://podminky.urs.cz/item/CS_URS_2025_01/469973115" TargetMode="External" /><Relationship Id="rId12" Type="http://schemas.openxmlformats.org/officeDocument/2006/relationships/hyperlink" Target="https://podminky.urs.cz/item/CS_URS_2025_01/469973116" TargetMode="External" /><Relationship Id="rId13" Type="http://schemas.openxmlformats.org/officeDocument/2006/relationships/hyperlink" Target="https://podminky.urs.cz/item/CS_URS_2025_01/013254000" TargetMode="External" /><Relationship Id="rId14" Type="http://schemas.openxmlformats.org/officeDocument/2006/relationships/hyperlink" Target="https://podminky.urs.cz/item/CS_URS_2025_01/210280001" TargetMode="External" /><Relationship Id="rId15" Type="http://schemas.openxmlformats.org/officeDocument/2006/relationships/hyperlink" Target="https://podminky.urs.cz/item/CS_URS_2025_01/030001000" TargetMode="External" /><Relationship Id="rId16" Type="http://schemas.openxmlformats.org/officeDocument/2006/relationships/hyperlink" Target="https://podminky.urs.cz/item/CS_URS_2025_01/034303000" TargetMode="External" /><Relationship Id="rId17" Type="http://schemas.openxmlformats.org/officeDocument/2006/relationships/hyperlink" Target="https://podminky.urs.cz/item/CS_URS_2025_01/045303000" TargetMode="External" /><Relationship Id="rId18" Type="http://schemas.openxmlformats.org/officeDocument/2006/relationships/hyperlink" Target="https://podminky.urs.cz/item/CS_URS_2025_01/079002000" TargetMode="External" /><Relationship Id="rId1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210203901" TargetMode="External" /><Relationship Id="rId2" Type="http://schemas.openxmlformats.org/officeDocument/2006/relationships/hyperlink" Target="https://podminky.urs.cz/item/CS_URS_2025_01/210204100" TargetMode="External" /><Relationship Id="rId3" Type="http://schemas.openxmlformats.org/officeDocument/2006/relationships/hyperlink" Target="https://podminky.urs.cz/item/CS_URS_2025_01/210812011" TargetMode="External" /><Relationship Id="rId4" Type="http://schemas.openxmlformats.org/officeDocument/2006/relationships/hyperlink" Target="https://podminky.urs.cz/item/CS_URS_2025_01/741110002" TargetMode="External" /><Relationship Id="rId5" Type="http://schemas.openxmlformats.org/officeDocument/2006/relationships/hyperlink" Target="https://podminky.urs.cz/item/CS_URS_2025_01/460932132" TargetMode="External" /><Relationship Id="rId6" Type="http://schemas.openxmlformats.org/officeDocument/2006/relationships/hyperlink" Target="https://podminky.urs.cz/item/CS_URS_2025_01/741910601" TargetMode="External" /><Relationship Id="rId7" Type="http://schemas.openxmlformats.org/officeDocument/2006/relationships/hyperlink" Target="https://podminky.urs.cz/item/CS_URS_2025_01/741112022" TargetMode="External" /><Relationship Id="rId8" Type="http://schemas.openxmlformats.org/officeDocument/2006/relationships/hyperlink" Target="https://podminky.urs.cz/item/CS_URS_2025_01/210100001" TargetMode="External" /><Relationship Id="rId9" Type="http://schemas.openxmlformats.org/officeDocument/2006/relationships/hyperlink" Target="https://podminky.urs.cz/item/CS_URS_2025_01/218202016" TargetMode="External" /><Relationship Id="rId10" Type="http://schemas.openxmlformats.org/officeDocument/2006/relationships/hyperlink" Target="https://podminky.urs.cz/item/CS_URS_2025_01/218204103" TargetMode="External" /><Relationship Id="rId11" Type="http://schemas.openxmlformats.org/officeDocument/2006/relationships/hyperlink" Target="https://podminky.urs.cz/item/CS_URS_2025_01/218100001" TargetMode="External" /><Relationship Id="rId12" Type="http://schemas.openxmlformats.org/officeDocument/2006/relationships/hyperlink" Target="https://podminky.urs.cz/item/CS_URS_2025_01/218900601" TargetMode="External" /><Relationship Id="rId13" Type="http://schemas.openxmlformats.org/officeDocument/2006/relationships/hyperlink" Target="https://podminky.urs.cz/item/CS_URS_2025_01/460091112" TargetMode="External" /><Relationship Id="rId14" Type="http://schemas.openxmlformats.org/officeDocument/2006/relationships/hyperlink" Target="https://podminky.urs.cz/item/CS_URS_2025_01/460641113" TargetMode="External" /><Relationship Id="rId15" Type="http://schemas.openxmlformats.org/officeDocument/2006/relationships/hyperlink" Target="https://podminky.urs.cz/item/CS_URS_2025_01/468051121" TargetMode="External" /><Relationship Id="rId16" Type="http://schemas.openxmlformats.org/officeDocument/2006/relationships/hyperlink" Target="https://podminky.urs.cz/item/CS_URS_2025_01/468081313" TargetMode="External" /><Relationship Id="rId17" Type="http://schemas.openxmlformats.org/officeDocument/2006/relationships/hyperlink" Target="https://podminky.urs.cz/item/CS_URS_2025_01/469972111" TargetMode="External" /><Relationship Id="rId18" Type="http://schemas.openxmlformats.org/officeDocument/2006/relationships/hyperlink" Target="https://podminky.urs.cz/item/CS_URS_2025_01/469972121" TargetMode="External" /><Relationship Id="rId19" Type="http://schemas.openxmlformats.org/officeDocument/2006/relationships/hyperlink" Target="https://podminky.urs.cz/item/CS_URS_2025_01/469973114" TargetMode="External" /><Relationship Id="rId20" Type="http://schemas.openxmlformats.org/officeDocument/2006/relationships/hyperlink" Target="https://podminky.urs.cz/item/CS_URS_2025_01/469973115" TargetMode="External" /><Relationship Id="rId21" Type="http://schemas.openxmlformats.org/officeDocument/2006/relationships/hyperlink" Target="https://podminky.urs.cz/item/CS_URS_2025_01/469973116" TargetMode="External" /><Relationship Id="rId22" Type="http://schemas.openxmlformats.org/officeDocument/2006/relationships/hyperlink" Target="https://podminky.urs.cz/item/CS_URS_2025_01/HZS2311" TargetMode="External" /><Relationship Id="rId23" Type="http://schemas.openxmlformats.org/officeDocument/2006/relationships/hyperlink" Target="https://podminky.urs.cz/item/CS_URS_2025_01/013254000" TargetMode="External" /><Relationship Id="rId24" Type="http://schemas.openxmlformats.org/officeDocument/2006/relationships/hyperlink" Target="https://podminky.urs.cz/item/CS_URS_2025_01/210280002" TargetMode="External" /><Relationship Id="rId25" Type="http://schemas.openxmlformats.org/officeDocument/2006/relationships/hyperlink" Target="https://podminky.urs.cz/item/CS_URS_2025_01/030001000" TargetMode="External" /><Relationship Id="rId26" Type="http://schemas.openxmlformats.org/officeDocument/2006/relationships/hyperlink" Target="https://podminky.urs.cz/item/CS_URS_2025_01/034303000" TargetMode="External" /><Relationship Id="rId27" Type="http://schemas.openxmlformats.org/officeDocument/2006/relationships/hyperlink" Target="https://podminky.urs.cz/item/CS_URS_2025_01/045303000" TargetMode="External" /><Relationship Id="rId28" Type="http://schemas.openxmlformats.org/officeDocument/2006/relationships/hyperlink" Target="https://podminky.urs.cz/item/CS_URS_2025_01/079002000" TargetMode="External" /><Relationship Id="rId2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210203901" TargetMode="External" /><Relationship Id="rId2" Type="http://schemas.openxmlformats.org/officeDocument/2006/relationships/hyperlink" Target="https://podminky.urs.cz/item/CS_URS_2025_01/210204103" TargetMode="External" /><Relationship Id="rId3" Type="http://schemas.openxmlformats.org/officeDocument/2006/relationships/hyperlink" Target="https://podminky.urs.cz/item/CS_URS_2025_01/210812011" TargetMode="External" /><Relationship Id="rId4" Type="http://schemas.openxmlformats.org/officeDocument/2006/relationships/hyperlink" Target="https://podminky.urs.cz/item/CS_URS_2025_01/741110002" TargetMode="External" /><Relationship Id="rId5" Type="http://schemas.openxmlformats.org/officeDocument/2006/relationships/hyperlink" Target="https://podminky.urs.cz/item/CS_URS_2025_01/460932132" TargetMode="External" /><Relationship Id="rId6" Type="http://schemas.openxmlformats.org/officeDocument/2006/relationships/hyperlink" Target="https://podminky.urs.cz/item/CS_URS_2025_01/741910601" TargetMode="External" /><Relationship Id="rId7" Type="http://schemas.openxmlformats.org/officeDocument/2006/relationships/hyperlink" Target="https://podminky.urs.cz/item/CS_URS_2025_01/741112022" TargetMode="External" /><Relationship Id="rId8" Type="http://schemas.openxmlformats.org/officeDocument/2006/relationships/hyperlink" Target="https://podminky.urs.cz/item/CS_URS_2025_01/210100001" TargetMode="External" /><Relationship Id="rId9" Type="http://schemas.openxmlformats.org/officeDocument/2006/relationships/hyperlink" Target="https://podminky.urs.cz/item/CS_URS_2025_01/218202016" TargetMode="External" /><Relationship Id="rId10" Type="http://schemas.openxmlformats.org/officeDocument/2006/relationships/hyperlink" Target="https://podminky.urs.cz/item/CS_URS_2025_01/218204103" TargetMode="External" /><Relationship Id="rId11" Type="http://schemas.openxmlformats.org/officeDocument/2006/relationships/hyperlink" Target="https://podminky.urs.cz/item/CS_URS_2025_01/218100001" TargetMode="External" /><Relationship Id="rId12" Type="http://schemas.openxmlformats.org/officeDocument/2006/relationships/hyperlink" Target="https://podminky.urs.cz/item/CS_URS_2025_01/218900601" TargetMode="External" /><Relationship Id="rId13" Type="http://schemas.openxmlformats.org/officeDocument/2006/relationships/hyperlink" Target="https://podminky.urs.cz/item/CS_URS_2025_01/469973115" TargetMode="External" /><Relationship Id="rId14" Type="http://schemas.openxmlformats.org/officeDocument/2006/relationships/hyperlink" Target="https://podminky.urs.cz/item/CS_URS_2025_01/469973116" TargetMode="External" /><Relationship Id="rId15" Type="http://schemas.openxmlformats.org/officeDocument/2006/relationships/hyperlink" Target="https://podminky.urs.cz/item/CS_URS_2025_01/013254000" TargetMode="External" /><Relationship Id="rId16" Type="http://schemas.openxmlformats.org/officeDocument/2006/relationships/hyperlink" Target="https://podminky.urs.cz/item/CS_URS_2025_01/210280001" TargetMode="External" /><Relationship Id="rId17" Type="http://schemas.openxmlformats.org/officeDocument/2006/relationships/hyperlink" Target="https://podminky.urs.cz/item/CS_URS_2025_01/030001000" TargetMode="External" /><Relationship Id="rId18" Type="http://schemas.openxmlformats.org/officeDocument/2006/relationships/hyperlink" Target="https://podminky.urs.cz/item/CS_URS_2025_01/034303000" TargetMode="External" /><Relationship Id="rId19" Type="http://schemas.openxmlformats.org/officeDocument/2006/relationships/hyperlink" Target="https://podminky.urs.cz/item/CS_URS_2025_01/045303000" TargetMode="External" /><Relationship Id="rId20" Type="http://schemas.openxmlformats.org/officeDocument/2006/relationships/hyperlink" Target="https://podminky.urs.cz/item/CS_URS_2025_01/079002000" TargetMode="External" /><Relationship Id="rId2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2025/08/01/01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SÚS PK - výměna venkovního osvětlení (Ústecko)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Pardubický kraj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1. 9. 2025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 xml:space="preserve"> Správa a údržba silnic Pardubického kraj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31</v>
      </c>
      <c r="AJ49" s="39"/>
      <c r="AK49" s="39"/>
      <c r="AL49" s="39"/>
      <c r="AM49" s="72" t="str">
        <f>IF(E17="","",E17)</f>
        <v>Jaroslav Kulička</v>
      </c>
      <c r="AN49" s="63"/>
      <c r="AO49" s="63"/>
      <c r="AP49" s="63"/>
      <c r="AQ49" s="39"/>
      <c r="AR49" s="43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34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3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ROUND(SUM(AG55:AG58),2)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ROUND(SUM(AS55:AS58),2)</f>
        <v>0</v>
      </c>
      <c r="AT54" s="105">
        <f>ROUND(SUM(AV54:AW54),2)</f>
        <v>0</v>
      </c>
      <c r="AU54" s="106">
        <f>ROUND(SUM(AU55:AU58),5)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ROUND(SUM(AZ55:AZ58),2)</f>
        <v>0</v>
      </c>
      <c r="BA54" s="105">
        <f>ROUND(SUM(BA55:BA58),2)</f>
        <v>0</v>
      </c>
      <c r="BB54" s="105">
        <f>ROUND(SUM(BB55:BB58),2)</f>
        <v>0</v>
      </c>
      <c r="BC54" s="105">
        <f>ROUND(SUM(BC55:BC58),2)</f>
        <v>0</v>
      </c>
      <c r="BD54" s="107">
        <f>ROUND(SUM(BD55:BD58),2)</f>
        <v>0</v>
      </c>
      <c r="BE54" s="6"/>
      <c r="BS54" s="108" t="s">
        <v>71</v>
      </c>
      <c r="BT54" s="108" t="s">
        <v>72</v>
      </c>
      <c r="BU54" s="109" t="s">
        <v>73</v>
      </c>
      <c r="BV54" s="108" t="s">
        <v>74</v>
      </c>
      <c r="BW54" s="108" t="s">
        <v>5</v>
      </c>
      <c r="BX54" s="108" t="s">
        <v>75</v>
      </c>
      <c r="CL54" s="108" t="s">
        <v>19</v>
      </c>
    </row>
    <row r="55" s="7" customFormat="1" ht="16.5" customHeight="1">
      <c r="A55" s="110" t="s">
        <v>76</v>
      </c>
      <c r="B55" s="111"/>
      <c r="C55" s="112"/>
      <c r="D55" s="113" t="s">
        <v>77</v>
      </c>
      <c r="E55" s="113"/>
      <c r="F55" s="113"/>
      <c r="G55" s="113"/>
      <c r="H55" s="113"/>
      <c r="I55" s="114"/>
      <c r="J55" s="113" t="s">
        <v>78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'SO01 - Žamberk'!J30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79</v>
      </c>
      <c r="AR55" s="117"/>
      <c r="AS55" s="118">
        <v>0</v>
      </c>
      <c r="AT55" s="119">
        <f>ROUND(SUM(AV55:AW55),2)</f>
        <v>0</v>
      </c>
      <c r="AU55" s="120">
        <f>'SO01 - Žamberk'!P87</f>
        <v>0</v>
      </c>
      <c r="AV55" s="119">
        <f>'SO01 - Žamberk'!J33</f>
        <v>0</v>
      </c>
      <c r="AW55" s="119">
        <f>'SO01 - Žamberk'!J34</f>
        <v>0</v>
      </c>
      <c r="AX55" s="119">
        <f>'SO01 - Žamberk'!J35</f>
        <v>0</v>
      </c>
      <c r="AY55" s="119">
        <f>'SO01 - Žamberk'!J36</f>
        <v>0</v>
      </c>
      <c r="AZ55" s="119">
        <f>'SO01 - Žamberk'!F33</f>
        <v>0</v>
      </c>
      <c r="BA55" s="119">
        <f>'SO01 - Žamberk'!F34</f>
        <v>0</v>
      </c>
      <c r="BB55" s="119">
        <f>'SO01 - Žamberk'!F35</f>
        <v>0</v>
      </c>
      <c r="BC55" s="119">
        <f>'SO01 - Žamberk'!F36</f>
        <v>0</v>
      </c>
      <c r="BD55" s="121">
        <f>'SO01 - Žamberk'!F37</f>
        <v>0</v>
      </c>
      <c r="BE55" s="7"/>
      <c r="BT55" s="122" t="s">
        <v>80</v>
      </c>
      <c r="BV55" s="122" t="s">
        <v>74</v>
      </c>
      <c r="BW55" s="122" t="s">
        <v>81</v>
      </c>
      <c r="BX55" s="122" t="s">
        <v>5</v>
      </c>
      <c r="CL55" s="122" t="s">
        <v>19</v>
      </c>
      <c r="CM55" s="122" t="s">
        <v>82</v>
      </c>
    </row>
    <row r="56" s="7" customFormat="1" ht="16.5" customHeight="1">
      <c r="A56" s="110" t="s">
        <v>76</v>
      </c>
      <c r="B56" s="111"/>
      <c r="C56" s="112"/>
      <c r="D56" s="113" t="s">
        <v>83</v>
      </c>
      <c r="E56" s="113"/>
      <c r="F56" s="113"/>
      <c r="G56" s="113"/>
      <c r="H56" s="113"/>
      <c r="I56" s="114"/>
      <c r="J56" s="113" t="s">
        <v>84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'SO02 - Klášterec nad Orlicí'!J30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79</v>
      </c>
      <c r="AR56" s="117"/>
      <c r="AS56" s="118">
        <v>0</v>
      </c>
      <c r="AT56" s="119">
        <f>ROUND(SUM(AV56:AW56),2)</f>
        <v>0</v>
      </c>
      <c r="AU56" s="120">
        <f>'SO02 - Klášterec nad Orlicí'!P86</f>
        <v>0</v>
      </c>
      <c r="AV56" s="119">
        <f>'SO02 - Klášterec nad Orlicí'!J33</f>
        <v>0</v>
      </c>
      <c r="AW56" s="119">
        <f>'SO02 - Klášterec nad Orlicí'!J34</f>
        <v>0</v>
      </c>
      <c r="AX56" s="119">
        <f>'SO02 - Klášterec nad Orlicí'!J35</f>
        <v>0</v>
      </c>
      <c r="AY56" s="119">
        <f>'SO02 - Klášterec nad Orlicí'!J36</f>
        <v>0</v>
      </c>
      <c r="AZ56" s="119">
        <f>'SO02 - Klášterec nad Orlicí'!F33</f>
        <v>0</v>
      </c>
      <c r="BA56" s="119">
        <f>'SO02 - Klášterec nad Orlicí'!F34</f>
        <v>0</v>
      </c>
      <c r="BB56" s="119">
        <f>'SO02 - Klášterec nad Orlicí'!F35</f>
        <v>0</v>
      </c>
      <c r="BC56" s="119">
        <f>'SO02 - Klášterec nad Orlicí'!F36</f>
        <v>0</v>
      </c>
      <c r="BD56" s="121">
        <f>'SO02 - Klášterec nad Orlicí'!F37</f>
        <v>0</v>
      </c>
      <c r="BE56" s="7"/>
      <c r="BT56" s="122" t="s">
        <v>80</v>
      </c>
      <c r="BV56" s="122" t="s">
        <v>74</v>
      </c>
      <c r="BW56" s="122" t="s">
        <v>85</v>
      </c>
      <c r="BX56" s="122" t="s">
        <v>5</v>
      </c>
      <c r="CL56" s="122" t="s">
        <v>19</v>
      </c>
      <c r="CM56" s="122" t="s">
        <v>82</v>
      </c>
    </row>
    <row r="57" s="7" customFormat="1" ht="16.5" customHeight="1">
      <c r="A57" s="110" t="s">
        <v>76</v>
      </c>
      <c r="B57" s="111"/>
      <c r="C57" s="112"/>
      <c r="D57" s="113" t="s">
        <v>86</v>
      </c>
      <c r="E57" s="113"/>
      <c r="F57" s="113"/>
      <c r="G57" s="113"/>
      <c r="H57" s="113"/>
      <c r="I57" s="114"/>
      <c r="J57" s="113" t="s">
        <v>87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5">
        <f>'SO03 - Lanškroun'!J30</f>
        <v>0</v>
      </c>
      <c r="AH57" s="114"/>
      <c r="AI57" s="114"/>
      <c r="AJ57" s="114"/>
      <c r="AK57" s="114"/>
      <c r="AL57" s="114"/>
      <c r="AM57" s="114"/>
      <c r="AN57" s="115">
        <f>SUM(AG57,AT57)</f>
        <v>0</v>
      </c>
      <c r="AO57" s="114"/>
      <c r="AP57" s="114"/>
      <c r="AQ57" s="116" t="s">
        <v>79</v>
      </c>
      <c r="AR57" s="117"/>
      <c r="AS57" s="118">
        <v>0</v>
      </c>
      <c r="AT57" s="119">
        <f>ROUND(SUM(AV57:AW57),2)</f>
        <v>0</v>
      </c>
      <c r="AU57" s="120">
        <f>'SO03 - Lanškroun'!P88</f>
        <v>0</v>
      </c>
      <c r="AV57" s="119">
        <f>'SO03 - Lanškroun'!J33</f>
        <v>0</v>
      </c>
      <c r="AW57" s="119">
        <f>'SO03 - Lanškroun'!J34</f>
        <v>0</v>
      </c>
      <c r="AX57" s="119">
        <f>'SO03 - Lanškroun'!J35</f>
        <v>0</v>
      </c>
      <c r="AY57" s="119">
        <f>'SO03 - Lanškroun'!J36</f>
        <v>0</v>
      </c>
      <c r="AZ57" s="119">
        <f>'SO03 - Lanškroun'!F33</f>
        <v>0</v>
      </c>
      <c r="BA57" s="119">
        <f>'SO03 - Lanškroun'!F34</f>
        <v>0</v>
      </c>
      <c r="BB57" s="119">
        <f>'SO03 - Lanškroun'!F35</f>
        <v>0</v>
      </c>
      <c r="BC57" s="119">
        <f>'SO03 - Lanškroun'!F36</f>
        <v>0</v>
      </c>
      <c r="BD57" s="121">
        <f>'SO03 - Lanškroun'!F37</f>
        <v>0</v>
      </c>
      <c r="BE57" s="7"/>
      <c r="BT57" s="122" t="s">
        <v>80</v>
      </c>
      <c r="BV57" s="122" t="s">
        <v>74</v>
      </c>
      <c r="BW57" s="122" t="s">
        <v>88</v>
      </c>
      <c r="BX57" s="122" t="s">
        <v>5</v>
      </c>
      <c r="CL57" s="122" t="s">
        <v>19</v>
      </c>
      <c r="CM57" s="122" t="s">
        <v>82</v>
      </c>
    </row>
    <row r="58" s="7" customFormat="1" ht="16.5" customHeight="1">
      <c r="A58" s="110" t="s">
        <v>76</v>
      </c>
      <c r="B58" s="111"/>
      <c r="C58" s="112"/>
      <c r="D58" s="113" t="s">
        <v>89</v>
      </c>
      <c r="E58" s="113"/>
      <c r="F58" s="113"/>
      <c r="G58" s="113"/>
      <c r="H58" s="113"/>
      <c r="I58" s="114"/>
      <c r="J58" s="113" t="s">
        <v>90</v>
      </c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5">
        <f>'SO04 - Ústí nad Orlicí'!J30</f>
        <v>0</v>
      </c>
      <c r="AH58" s="114"/>
      <c r="AI58" s="114"/>
      <c r="AJ58" s="114"/>
      <c r="AK58" s="114"/>
      <c r="AL58" s="114"/>
      <c r="AM58" s="114"/>
      <c r="AN58" s="115">
        <f>SUM(AG58,AT58)</f>
        <v>0</v>
      </c>
      <c r="AO58" s="114"/>
      <c r="AP58" s="114"/>
      <c r="AQ58" s="116" t="s">
        <v>79</v>
      </c>
      <c r="AR58" s="117"/>
      <c r="AS58" s="123">
        <v>0</v>
      </c>
      <c r="AT58" s="124">
        <f>ROUND(SUM(AV58:AW58),2)</f>
        <v>0</v>
      </c>
      <c r="AU58" s="125">
        <f>'SO04 - Ústí nad Orlicí'!P86</f>
        <v>0</v>
      </c>
      <c r="AV58" s="124">
        <f>'SO04 - Ústí nad Orlicí'!J33</f>
        <v>0</v>
      </c>
      <c r="AW58" s="124">
        <f>'SO04 - Ústí nad Orlicí'!J34</f>
        <v>0</v>
      </c>
      <c r="AX58" s="124">
        <f>'SO04 - Ústí nad Orlicí'!J35</f>
        <v>0</v>
      </c>
      <c r="AY58" s="124">
        <f>'SO04 - Ústí nad Orlicí'!J36</f>
        <v>0</v>
      </c>
      <c r="AZ58" s="124">
        <f>'SO04 - Ústí nad Orlicí'!F33</f>
        <v>0</v>
      </c>
      <c r="BA58" s="124">
        <f>'SO04 - Ústí nad Orlicí'!F34</f>
        <v>0</v>
      </c>
      <c r="BB58" s="124">
        <f>'SO04 - Ústí nad Orlicí'!F35</f>
        <v>0</v>
      </c>
      <c r="BC58" s="124">
        <f>'SO04 - Ústí nad Orlicí'!F36</f>
        <v>0</v>
      </c>
      <c r="BD58" s="126">
        <f>'SO04 - Ústí nad Orlicí'!F37</f>
        <v>0</v>
      </c>
      <c r="BE58" s="7"/>
      <c r="BT58" s="122" t="s">
        <v>80</v>
      </c>
      <c r="BV58" s="122" t="s">
        <v>74</v>
      </c>
      <c r="BW58" s="122" t="s">
        <v>91</v>
      </c>
      <c r="BX58" s="122" t="s">
        <v>5</v>
      </c>
      <c r="CL58" s="122" t="s">
        <v>19</v>
      </c>
      <c r="CM58" s="122" t="s">
        <v>82</v>
      </c>
    </row>
    <row r="59" s="2" customFormat="1" ht="30" customHeight="1">
      <c r="A59" s="37"/>
      <c r="B59" s="38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  <c r="AR59" s="43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</row>
    <row r="60" s="2" customFormat="1" ht="6.96" customHeight="1">
      <c r="A60" s="37"/>
      <c r="B60" s="58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43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</row>
  </sheetData>
  <sheetProtection sheet="1" formatColumns="0" formatRows="0" objects="1" scenarios="1" spinCount="100000" saltValue="V1lD1VBaGcecC1KsJ8qO+PvJve2l5jXZoqy9sQ+X1fmZDPE6eaGUzjMaXzDRox17BGwFp6QuQjzzQzuxBdjQxg==" hashValue="8RKR5lOwS3VitXoDfApyzH1k1EH/gMz3pIf0bkp1ugJ+eL7ruXFBLBL6MopTwvMgv0VeWF1dF4ijVawAJP/kAA==" algorithmName="SHA-512" password="CC7B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01 - Žamberk'!C2" display="/"/>
    <hyperlink ref="A56" location="'SO02 - Klášterec nad Orlicí'!C2" display="/"/>
    <hyperlink ref="A57" location="'SO03 - Lanškroun'!C2" display="/"/>
    <hyperlink ref="A58" location="'SO04 - Ústí nad Orlic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81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92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SÚS PK - výměna venkovního osvětlení (Ústecko)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93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94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1. 9. 2025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">
        <v>19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32</v>
      </c>
      <c r="F21" s="37"/>
      <c r="G21" s="37"/>
      <c r="H21" s="37"/>
      <c r="I21" s="131" t="s">
        <v>28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tr">
        <f>IF('Rekapitulace stavby'!E20="","",'Rekapitulace stavby'!E20)</f>
        <v xml:space="preserve"> </v>
      </c>
      <c r="F24" s="37"/>
      <c r="G24" s="37"/>
      <c r="H24" s="37"/>
      <c r="I24" s="131" t="s">
        <v>28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ROUND(J87,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ROUND((SUM(BE87:BE206)),  2)</f>
        <v>0</v>
      </c>
      <c r="G33" s="37"/>
      <c r="H33" s="37"/>
      <c r="I33" s="147">
        <v>0.20999999999999999</v>
      </c>
      <c r="J33" s="146">
        <f>ROUND(((SUM(BE87:BE206))*I33),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ROUND((SUM(BF87:BF206)),  2)</f>
        <v>0</v>
      </c>
      <c r="G34" s="37"/>
      <c r="H34" s="37"/>
      <c r="I34" s="147">
        <v>0.12</v>
      </c>
      <c r="J34" s="146">
        <f>ROUND(((SUM(BF87:BF206))*I34),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ROUND((SUM(BG87:BG206)),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ROUND((SUM(BH87:BH206)),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ROUND((SUM(BI87:BI206)),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95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SÚS PK - výměna venkovního osvětlení (Ústecko)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93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SO01 - Žamberk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Pardubický kraj</v>
      </c>
      <c r="G52" s="39"/>
      <c r="H52" s="39"/>
      <c r="I52" s="31" t="s">
        <v>23</v>
      </c>
      <c r="J52" s="71" t="str">
        <f>IF(J12="","",J12)</f>
        <v>1. 9. 2025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Správa a údržba silnic Pardubického kraj</v>
      </c>
      <c r="G54" s="39"/>
      <c r="H54" s="39"/>
      <c r="I54" s="31" t="s">
        <v>31</v>
      </c>
      <c r="J54" s="35" t="str">
        <f>E21</f>
        <v>Jaroslav Kulička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96</v>
      </c>
      <c r="D57" s="161"/>
      <c r="E57" s="161"/>
      <c r="F57" s="161"/>
      <c r="G57" s="161"/>
      <c r="H57" s="161"/>
      <c r="I57" s="161"/>
      <c r="J57" s="162" t="s">
        <v>97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J87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98</v>
      </c>
    </row>
    <row r="60" s="9" customFormat="1" ht="24.96" customHeight="1">
      <c r="A60" s="9"/>
      <c r="B60" s="164"/>
      <c r="C60" s="165"/>
      <c r="D60" s="166" t="s">
        <v>99</v>
      </c>
      <c r="E60" s="167"/>
      <c r="F60" s="167"/>
      <c r="G60" s="167"/>
      <c r="H60" s="167"/>
      <c r="I60" s="167"/>
      <c r="J60" s="168">
        <f>J88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100</v>
      </c>
      <c r="E61" s="173"/>
      <c r="F61" s="173"/>
      <c r="G61" s="173"/>
      <c r="H61" s="173"/>
      <c r="I61" s="173"/>
      <c r="J61" s="174">
        <f>J89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101</v>
      </c>
      <c r="E62" s="173"/>
      <c r="F62" s="173"/>
      <c r="G62" s="173"/>
      <c r="H62" s="173"/>
      <c r="I62" s="173"/>
      <c r="J62" s="174">
        <f>J147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4"/>
      <c r="C63" s="165"/>
      <c r="D63" s="166" t="s">
        <v>102</v>
      </c>
      <c r="E63" s="167"/>
      <c r="F63" s="167"/>
      <c r="G63" s="167"/>
      <c r="H63" s="167"/>
      <c r="I63" s="167"/>
      <c r="J63" s="168">
        <f>J190</f>
        <v>0</v>
      </c>
      <c r="K63" s="165"/>
      <c r="L63" s="16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0"/>
      <c r="C64" s="171"/>
      <c r="D64" s="172" t="s">
        <v>103</v>
      </c>
      <c r="E64" s="173"/>
      <c r="F64" s="173"/>
      <c r="G64" s="173"/>
      <c r="H64" s="173"/>
      <c r="I64" s="173"/>
      <c r="J64" s="174">
        <f>J191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0"/>
      <c r="C65" s="171"/>
      <c r="D65" s="172" t="s">
        <v>104</v>
      </c>
      <c r="E65" s="173"/>
      <c r="F65" s="173"/>
      <c r="G65" s="173"/>
      <c r="H65" s="173"/>
      <c r="I65" s="173"/>
      <c r="J65" s="174">
        <f>J196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0"/>
      <c r="C66" s="171"/>
      <c r="D66" s="172" t="s">
        <v>105</v>
      </c>
      <c r="E66" s="173"/>
      <c r="F66" s="173"/>
      <c r="G66" s="173"/>
      <c r="H66" s="173"/>
      <c r="I66" s="173"/>
      <c r="J66" s="174">
        <f>J201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0"/>
      <c r="C67" s="171"/>
      <c r="D67" s="172" t="s">
        <v>106</v>
      </c>
      <c r="E67" s="173"/>
      <c r="F67" s="173"/>
      <c r="G67" s="173"/>
      <c r="H67" s="173"/>
      <c r="I67" s="173"/>
      <c r="J67" s="174">
        <f>J204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3" s="2" customFormat="1" ht="6.96" customHeight="1">
      <c r="A73" s="37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4.96" customHeight="1">
      <c r="A74" s="37"/>
      <c r="B74" s="38"/>
      <c r="C74" s="22" t="s">
        <v>107</v>
      </c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16</v>
      </c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159" t="str">
        <f>E7</f>
        <v>SÚS PK - výměna venkovního osvětlení (Ústecko)</v>
      </c>
      <c r="F77" s="31"/>
      <c r="G77" s="31"/>
      <c r="H77" s="31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93</v>
      </c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6.5" customHeight="1">
      <c r="A79" s="37"/>
      <c r="B79" s="38"/>
      <c r="C79" s="39"/>
      <c r="D79" s="39"/>
      <c r="E79" s="68" t="str">
        <f>E9</f>
        <v>SO01 - Žamberk</v>
      </c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21</v>
      </c>
      <c r="D81" s="39"/>
      <c r="E81" s="39"/>
      <c r="F81" s="26" t="str">
        <f>F12</f>
        <v>Pardubický kraj</v>
      </c>
      <c r="G81" s="39"/>
      <c r="H81" s="39"/>
      <c r="I81" s="31" t="s">
        <v>23</v>
      </c>
      <c r="J81" s="71" t="str">
        <f>IF(J12="","",J12)</f>
        <v>1. 9. 2025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25</v>
      </c>
      <c r="D83" s="39"/>
      <c r="E83" s="39"/>
      <c r="F83" s="26" t="str">
        <f>E15</f>
        <v xml:space="preserve"> Správa a údržba silnic Pardubického kraj</v>
      </c>
      <c r="G83" s="39"/>
      <c r="H83" s="39"/>
      <c r="I83" s="31" t="s">
        <v>31</v>
      </c>
      <c r="J83" s="35" t="str">
        <f>E21</f>
        <v>Jaroslav Kulička</v>
      </c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5.15" customHeight="1">
      <c r="A84" s="37"/>
      <c r="B84" s="38"/>
      <c r="C84" s="31" t="s">
        <v>29</v>
      </c>
      <c r="D84" s="39"/>
      <c r="E84" s="39"/>
      <c r="F84" s="26" t="str">
        <f>IF(E18="","",E18)</f>
        <v>Vyplň údaj</v>
      </c>
      <c r="G84" s="39"/>
      <c r="H84" s="39"/>
      <c r="I84" s="31" t="s">
        <v>34</v>
      </c>
      <c r="J84" s="35" t="str">
        <f>E24</f>
        <v xml:space="preserve"> </v>
      </c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0.32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1" customFormat="1" ht="29.28" customHeight="1">
      <c r="A86" s="176"/>
      <c r="B86" s="177"/>
      <c r="C86" s="178" t="s">
        <v>108</v>
      </c>
      <c r="D86" s="179" t="s">
        <v>57</v>
      </c>
      <c r="E86" s="179" t="s">
        <v>53</v>
      </c>
      <c r="F86" s="179" t="s">
        <v>54</v>
      </c>
      <c r="G86" s="179" t="s">
        <v>109</v>
      </c>
      <c r="H86" s="179" t="s">
        <v>110</v>
      </c>
      <c r="I86" s="179" t="s">
        <v>111</v>
      </c>
      <c r="J86" s="180" t="s">
        <v>97</v>
      </c>
      <c r="K86" s="181" t="s">
        <v>112</v>
      </c>
      <c r="L86" s="182"/>
      <c r="M86" s="91" t="s">
        <v>19</v>
      </c>
      <c r="N86" s="92" t="s">
        <v>42</v>
      </c>
      <c r="O86" s="92" t="s">
        <v>113</v>
      </c>
      <c r="P86" s="92" t="s">
        <v>114</v>
      </c>
      <c r="Q86" s="92" t="s">
        <v>115</v>
      </c>
      <c r="R86" s="92" t="s">
        <v>116</v>
      </c>
      <c r="S86" s="92" t="s">
        <v>117</v>
      </c>
      <c r="T86" s="93" t="s">
        <v>118</v>
      </c>
      <c r="U86" s="176"/>
      <c r="V86" s="176"/>
      <c r="W86" s="176"/>
      <c r="X86" s="176"/>
      <c r="Y86" s="176"/>
      <c r="Z86" s="176"/>
      <c r="AA86" s="176"/>
      <c r="AB86" s="176"/>
      <c r="AC86" s="176"/>
      <c r="AD86" s="176"/>
      <c r="AE86" s="176"/>
    </row>
    <row r="87" s="2" customFormat="1" ht="22.8" customHeight="1">
      <c r="A87" s="37"/>
      <c r="B87" s="38"/>
      <c r="C87" s="98" t="s">
        <v>119</v>
      </c>
      <c r="D87" s="39"/>
      <c r="E87" s="39"/>
      <c r="F87" s="39"/>
      <c r="G87" s="39"/>
      <c r="H87" s="39"/>
      <c r="I87" s="39"/>
      <c r="J87" s="183">
        <f>BK87</f>
        <v>0</v>
      </c>
      <c r="K87" s="39"/>
      <c r="L87" s="43"/>
      <c r="M87" s="94"/>
      <c r="N87" s="184"/>
      <c r="O87" s="95"/>
      <c r="P87" s="185">
        <f>P88+P190</f>
        <v>0</v>
      </c>
      <c r="Q87" s="95"/>
      <c r="R87" s="185">
        <f>R88+R190</f>
        <v>0.54879200000000006</v>
      </c>
      <c r="S87" s="95"/>
      <c r="T87" s="186">
        <f>T88+T190</f>
        <v>9.3350000000000009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71</v>
      </c>
      <c r="AU87" s="16" t="s">
        <v>98</v>
      </c>
      <c r="BK87" s="187">
        <f>BK88+BK190</f>
        <v>0</v>
      </c>
    </row>
    <row r="88" s="12" customFormat="1" ht="25.92" customHeight="1">
      <c r="A88" s="12"/>
      <c r="B88" s="188"/>
      <c r="C88" s="189"/>
      <c r="D88" s="190" t="s">
        <v>71</v>
      </c>
      <c r="E88" s="191" t="s">
        <v>120</v>
      </c>
      <c r="F88" s="191" t="s">
        <v>121</v>
      </c>
      <c r="G88" s="189"/>
      <c r="H88" s="189"/>
      <c r="I88" s="192"/>
      <c r="J88" s="193">
        <f>BK88</f>
        <v>0</v>
      </c>
      <c r="K88" s="189"/>
      <c r="L88" s="194"/>
      <c r="M88" s="195"/>
      <c r="N88" s="196"/>
      <c r="O88" s="196"/>
      <c r="P88" s="197">
        <f>P89+P147</f>
        <v>0</v>
      </c>
      <c r="Q88" s="196"/>
      <c r="R88" s="197">
        <f>R89+R147</f>
        <v>0.54879200000000006</v>
      </c>
      <c r="S88" s="196"/>
      <c r="T88" s="198">
        <f>T89+T147</f>
        <v>9.3350000000000009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9" t="s">
        <v>122</v>
      </c>
      <c r="AT88" s="200" t="s">
        <v>71</v>
      </c>
      <c r="AU88" s="200" t="s">
        <v>72</v>
      </c>
      <c r="AY88" s="199" t="s">
        <v>123</v>
      </c>
      <c r="BK88" s="201">
        <f>BK89+BK147</f>
        <v>0</v>
      </c>
    </row>
    <row r="89" s="12" customFormat="1" ht="22.8" customHeight="1">
      <c r="A89" s="12"/>
      <c r="B89" s="188"/>
      <c r="C89" s="189"/>
      <c r="D89" s="190" t="s">
        <v>71</v>
      </c>
      <c r="E89" s="202" t="s">
        <v>124</v>
      </c>
      <c r="F89" s="202" t="s">
        <v>125</v>
      </c>
      <c r="G89" s="189"/>
      <c r="H89" s="189"/>
      <c r="I89" s="192"/>
      <c r="J89" s="203">
        <f>BK89</f>
        <v>0</v>
      </c>
      <c r="K89" s="189"/>
      <c r="L89" s="194"/>
      <c r="M89" s="195"/>
      <c r="N89" s="196"/>
      <c r="O89" s="196"/>
      <c r="P89" s="197">
        <f>SUM(P90:P146)</f>
        <v>0</v>
      </c>
      <c r="Q89" s="196"/>
      <c r="R89" s="197">
        <f>SUM(R90:R146)</f>
        <v>0.54344000000000003</v>
      </c>
      <c r="S89" s="196"/>
      <c r="T89" s="198">
        <f>SUM(T90:T146)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122</v>
      </c>
      <c r="AT89" s="200" t="s">
        <v>71</v>
      </c>
      <c r="AU89" s="200" t="s">
        <v>80</v>
      </c>
      <c r="AY89" s="199" t="s">
        <v>123</v>
      </c>
      <c r="BK89" s="201">
        <f>SUM(BK90:BK146)</f>
        <v>0</v>
      </c>
    </row>
    <row r="90" s="2" customFormat="1" ht="33" customHeight="1">
      <c r="A90" s="37"/>
      <c r="B90" s="38"/>
      <c r="C90" s="204" t="s">
        <v>80</v>
      </c>
      <c r="D90" s="204" t="s">
        <v>126</v>
      </c>
      <c r="E90" s="205" t="s">
        <v>127</v>
      </c>
      <c r="F90" s="206" t="s">
        <v>128</v>
      </c>
      <c r="G90" s="207" t="s">
        <v>129</v>
      </c>
      <c r="H90" s="208">
        <v>4</v>
      </c>
      <c r="I90" s="209"/>
      <c r="J90" s="210">
        <f>ROUND(I90*H90,2)</f>
        <v>0</v>
      </c>
      <c r="K90" s="211"/>
      <c r="L90" s="43"/>
      <c r="M90" s="212" t="s">
        <v>19</v>
      </c>
      <c r="N90" s="213" t="s">
        <v>43</v>
      </c>
      <c r="O90" s="83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6" t="s">
        <v>130</v>
      </c>
      <c r="AT90" s="216" t="s">
        <v>126</v>
      </c>
      <c r="AU90" s="216" t="s">
        <v>82</v>
      </c>
      <c r="AY90" s="16" t="s">
        <v>123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6" t="s">
        <v>80</v>
      </c>
      <c r="BK90" s="217">
        <f>ROUND(I90*H90,2)</f>
        <v>0</v>
      </c>
      <c r="BL90" s="16" t="s">
        <v>130</v>
      </c>
      <c r="BM90" s="216" t="s">
        <v>131</v>
      </c>
    </row>
    <row r="91" s="2" customFormat="1">
      <c r="A91" s="37"/>
      <c r="B91" s="38"/>
      <c r="C91" s="39"/>
      <c r="D91" s="218" t="s">
        <v>132</v>
      </c>
      <c r="E91" s="39"/>
      <c r="F91" s="219" t="s">
        <v>133</v>
      </c>
      <c r="G91" s="39"/>
      <c r="H91" s="39"/>
      <c r="I91" s="220"/>
      <c r="J91" s="39"/>
      <c r="K91" s="39"/>
      <c r="L91" s="43"/>
      <c r="M91" s="221"/>
      <c r="N91" s="222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132</v>
      </c>
      <c r="AU91" s="16" t="s">
        <v>82</v>
      </c>
    </row>
    <row r="92" s="2" customFormat="1" ht="24.15" customHeight="1">
      <c r="A92" s="37"/>
      <c r="B92" s="38"/>
      <c r="C92" s="223" t="s">
        <v>82</v>
      </c>
      <c r="D92" s="223" t="s">
        <v>120</v>
      </c>
      <c r="E92" s="224" t="s">
        <v>134</v>
      </c>
      <c r="F92" s="225" t="s">
        <v>135</v>
      </c>
      <c r="G92" s="226" t="s">
        <v>136</v>
      </c>
      <c r="H92" s="227">
        <v>1</v>
      </c>
      <c r="I92" s="228"/>
      <c r="J92" s="229">
        <f>ROUND(I92*H92,2)</f>
        <v>0</v>
      </c>
      <c r="K92" s="230"/>
      <c r="L92" s="231"/>
      <c r="M92" s="232" t="s">
        <v>19</v>
      </c>
      <c r="N92" s="233" t="s">
        <v>43</v>
      </c>
      <c r="O92" s="83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6" t="s">
        <v>137</v>
      </c>
      <c r="AT92" s="216" t="s">
        <v>120</v>
      </c>
      <c r="AU92" s="216" t="s">
        <v>82</v>
      </c>
      <c r="AY92" s="16" t="s">
        <v>123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6" t="s">
        <v>80</v>
      </c>
      <c r="BK92" s="217">
        <f>ROUND(I92*H92,2)</f>
        <v>0</v>
      </c>
      <c r="BL92" s="16" t="s">
        <v>130</v>
      </c>
      <c r="BM92" s="216" t="s">
        <v>138</v>
      </c>
    </row>
    <row r="93" s="2" customFormat="1" ht="24.15" customHeight="1">
      <c r="A93" s="37"/>
      <c r="B93" s="38"/>
      <c r="C93" s="223" t="s">
        <v>122</v>
      </c>
      <c r="D93" s="223" t="s">
        <v>120</v>
      </c>
      <c r="E93" s="224" t="s">
        <v>139</v>
      </c>
      <c r="F93" s="225" t="s">
        <v>140</v>
      </c>
      <c r="G93" s="226" t="s">
        <v>136</v>
      </c>
      <c r="H93" s="227">
        <v>2</v>
      </c>
      <c r="I93" s="228"/>
      <c r="J93" s="229">
        <f>ROUND(I93*H93,2)</f>
        <v>0</v>
      </c>
      <c r="K93" s="230"/>
      <c r="L93" s="231"/>
      <c r="M93" s="232" t="s">
        <v>19</v>
      </c>
      <c r="N93" s="233" t="s">
        <v>43</v>
      </c>
      <c r="O93" s="83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6" t="s">
        <v>137</v>
      </c>
      <c r="AT93" s="216" t="s">
        <v>120</v>
      </c>
      <c r="AU93" s="216" t="s">
        <v>82</v>
      </c>
      <c r="AY93" s="16" t="s">
        <v>123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6" t="s">
        <v>80</v>
      </c>
      <c r="BK93" s="217">
        <f>ROUND(I93*H93,2)</f>
        <v>0</v>
      </c>
      <c r="BL93" s="16" t="s">
        <v>130</v>
      </c>
      <c r="BM93" s="216" t="s">
        <v>141</v>
      </c>
    </row>
    <row r="94" s="2" customFormat="1" ht="24.15" customHeight="1">
      <c r="A94" s="37"/>
      <c r="B94" s="38"/>
      <c r="C94" s="223" t="s">
        <v>142</v>
      </c>
      <c r="D94" s="223" t="s">
        <v>120</v>
      </c>
      <c r="E94" s="224" t="s">
        <v>143</v>
      </c>
      <c r="F94" s="225" t="s">
        <v>144</v>
      </c>
      <c r="G94" s="226" t="s">
        <v>136</v>
      </c>
      <c r="H94" s="227">
        <v>1</v>
      </c>
      <c r="I94" s="228"/>
      <c r="J94" s="229">
        <f>ROUND(I94*H94,2)</f>
        <v>0</v>
      </c>
      <c r="K94" s="230"/>
      <c r="L94" s="231"/>
      <c r="M94" s="232" t="s">
        <v>19</v>
      </c>
      <c r="N94" s="233" t="s">
        <v>43</v>
      </c>
      <c r="O94" s="83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6" t="s">
        <v>137</v>
      </c>
      <c r="AT94" s="216" t="s">
        <v>120</v>
      </c>
      <c r="AU94" s="216" t="s">
        <v>82</v>
      </c>
      <c r="AY94" s="16" t="s">
        <v>123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6" t="s">
        <v>80</v>
      </c>
      <c r="BK94" s="217">
        <f>ROUND(I94*H94,2)</f>
        <v>0</v>
      </c>
      <c r="BL94" s="16" t="s">
        <v>130</v>
      </c>
      <c r="BM94" s="216" t="s">
        <v>145</v>
      </c>
    </row>
    <row r="95" s="2" customFormat="1" ht="16.5" customHeight="1">
      <c r="A95" s="37"/>
      <c r="B95" s="38"/>
      <c r="C95" s="204" t="s">
        <v>146</v>
      </c>
      <c r="D95" s="204" t="s">
        <v>126</v>
      </c>
      <c r="E95" s="205" t="s">
        <v>147</v>
      </c>
      <c r="F95" s="206" t="s">
        <v>148</v>
      </c>
      <c r="G95" s="207" t="s">
        <v>136</v>
      </c>
      <c r="H95" s="208">
        <v>4</v>
      </c>
      <c r="I95" s="209"/>
      <c r="J95" s="210">
        <f>ROUND(I95*H95,2)</f>
        <v>0</v>
      </c>
      <c r="K95" s="211"/>
      <c r="L95" s="43"/>
      <c r="M95" s="212" t="s">
        <v>19</v>
      </c>
      <c r="N95" s="213" t="s">
        <v>43</v>
      </c>
      <c r="O95" s="83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6" t="s">
        <v>130</v>
      </c>
      <c r="AT95" s="216" t="s">
        <v>126</v>
      </c>
      <c r="AU95" s="216" t="s">
        <v>82</v>
      </c>
      <c r="AY95" s="16" t="s">
        <v>123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6" t="s">
        <v>80</v>
      </c>
      <c r="BK95" s="217">
        <f>ROUND(I95*H95,2)</f>
        <v>0</v>
      </c>
      <c r="BL95" s="16" t="s">
        <v>130</v>
      </c>
      <c r="BM95" s="216" t="s">
        <v>149</v>
      </c>
    </row>
    <row r="96" s="2" customFormat="1" ht="24.15" customHeight="1">
      <c r="A96" s="37"/>
      <c r="B96" s="38"/>
      <c r="C96" s="204" t="s">
        <v>150</v>
      </c>
      <c r="D96" s="204" t="s">
        <v>126</v>
      </c>
      <c r="E96" s="205" t="s">
        <v>151</v>
      </c>
      <c r="F96" s="206" t="s">
        <v>152</v>
      </c>
      <c r="G96" s="207" t="s">
        <v>129</v>
      </c>
      <c r="H96" s="208">
        <v>3</v>
      </c>
      <c r="I96" s="209"/>
      <c r="J96" s="210">
        <f>ROUND(I96*H96,2)</f>
        <v>0</v>
      </c>
      <c r="K96" s="211"/>
      <c r="L96" s="43"/>
      <c r="M96" s="212" t="s">
        <v>19</v>
      </c>
      <c r="N96" s="213" t="s">
        <v>43</v>
      </c>
      <c r="O96" s="83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6" t="s">
        <v>130</v>
      </c>
      <c r="AT96" s="216" t="s">
        <v>126</v>
      </c>
      <c r="AU96" s="216" t="s">
        <v>82</v>
      </c>
      <c r="AY96" s="16" t="s">
        <v>123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6" t="s">
        <v>80</v>
      </c>
      <c r="BK96" s="217">
        <f>ROUND(I96*H96,2)</f>
        <v>0</v>
      </c>
      <c r="BL96" s="16" t="s">
        <v>130</v>
      </c>
      <c r="BM96" s="216" t="s">
        <v>153</v>
      </c>
    </row>
    <row r="97" s="2" customFormat="1">
      <c r="A97" s="37"/>
      <c r="B97" s="38"/>
      <c r="C97" s="39"/>
      <c r="D97" s="218" t="s">
        <v>132</v>
      </c>
      <c r="E97" s="39"/>
      <c r="F97" s="219" t="s">
        <v>154</v>
      </c>
      <c r="G97" s="39"/>
      <c r="H97" s="39"/>
      <c r="I97" s="220"/>
      <c r="J97" s="39"/>
      <c r="K97" s="39"/>
      <c r="L97" s="43"/>
      <c r="M97" s="221"/>
      <c r="N97" s="222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132</v>
      </c>
      <c r="AU97" s="16" t="s">
        <v>82</v>
      </c>
    </row>
    <row r="98" s="2" customFormat="1" ht="16.5" customHeight="1">
      <c r="A98" s="37"/>
      <c r="B98" s="38"/>
      <c r="C98" s="223" t="s">
        <v>155</v>
      </c>
      <c r="D98" s="223" t="s">
        <v>120</v>
      </c>
      <c r="E98" s="224" t="s">
        <v>156</v>
      </c>
      <c r="F98" s="225" t="s">
        <v>157</v>
      </c>
      <c r="G98" s="226" t="s">
        <v>129</v>
      </c>
      <c r="H98" s="227">
        <v>3</v>
      </c>
      <c r="I98" s="228"/>
      <c r="J98" s="229">
        <f>ROUND(I98*H98,2)</f>
        <v>0</v>
      </c>
      <c r="K98" s="230"/>
      <c r="L98" s="231"/>
      <c r="M98" s="232" t="s">
        <v>19</v>
      </c>
      <c r="N98" s="233" t="s">
        <v>43</v>
      </c>
      <c r="O98" s="83"/>
      <c r="P98" s="214">
        <f>O98*H98</f>
        <v>0</v>
      </c>
      <c r="Q98" s="214">
        <v>0.127</v>
      </c>
      <c r="R98" s="214">
        <f>Q98*H98</f>
        <v>0.38100000000000001</v>
      </c>
      <c r="S98" s="214">
        <v>0</v>
      </c>
      <c r="T98" s="215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6" t="s">
        <v>158</v>
      </c>
      <c r="AT98" s="216" t="s">
        <v>120</v>
      </c>
      <c r="AU98" s="216" t="s">
        <v>82</v>
      </c>
      <c r="AY98" s="16" t="s">
        <v>123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6" t="s">
        <v>80</v>
      </c>
      <c r="BK98" s="217">
        <f>ROUND(I98*H98,2)</f>
        <v>0</v>
      </c>
      <c r="BL98" s="16" t="s">
        <v>158</v>
      </c>
      <c r="BM98" s="216" t="s">
        <v>159</v>
      </c>
    </row>
    <row r="99" s="2" customFormat="1" ht="16.5" customHeight="1">
      <c r="A99" s="37"/>
      <c r="B99" s="38"/>
      <c r="C99" s="223" t="s">
        <v>160</v>
      </c>
      <c r="D99" s="223" t="s">
        <v>120</v>
      </c>
      <c r="E99" s="224" t="s">
        <v>161</v>
      </c>
      <c r="F99" s="225" t="s">
        <v>162</v>
      </c>
      <c r="G99" s="226" t="s">
        <v>129</v>
      </c>
      <c r="H99" s="227">
        <v>3</v>
      </c>
      <c r="I99" s="228"/>
      <c r="J99" s="229">
        <f>ROUND(I99*H99,2)</f>
        <v>0</v>
      </c>
      <c r="K99" s="230"/>
      <c r="L99" s="231"/>
      <c r="M99" s="232" t="s">
        <v>19</v>
      </c>
      <c r="N99" s="233" t="s">
        <v>43</v>
      </c>
      <c r="O99" s="83"/>
      <c r="P99" s="214">
        <f>O99*H99</f>
        <v>0</v>
      </c>
      <c r="Q99" s="214">
        <v>0.0016000000000000001</v>
      </c>
      <c r="R99" s="214">
        <f>Q99*H99</f>
        <v>0.0048000000000000004</v>
      </c>
      <c r="S99" s="214">
        <v>0</v>
      </c>
      <c r="T99" s="215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6" t="s">
        <v>158</v>
      </c>
      <c r="AT99" s="216" t="s">
        <v>120</v>
      </c>
      <c r="AU99" s="216" t="s">
        <v>82</v>
      </c>
      <c r="AY99" s="16" t="s">
        <v>123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6" t="s">
        <v>80</v>
      </c>
      <c r="BK99" s="217">
        <f>ROUND(I99*H99,2)</f>
        <v>0</v>
      </c>
      <c r="BL99" s="16" t="s">
        <v>158</v>
      </c>
      <c r="BM99" s="216" t="s">
        <v>163</v>
      </c>
    </row>
    <row r="100" s="2" customFormat="1" ht="24.15" customHeight="1">
      <c r="A100" s="37"/>
      <c r="B100" s="38"/>
      <c r="C100" s="204" t="s">
        <v>164</v>
      </c>
      <c r="D100" s="204" t="s">
        <v>126</v>
      </c>
      <c r="E100" s="205" t="s">
        <v>165</v>
      </c>
      <c r="F100" s="206" t="s">
        <v>166</v>
      </c>
      <c r="G100" s="207" t="s">
        <v>129</v>
      </c>
      <c r="H100" s="208">
        <v>2</v>
      </c>
      <c r="I100" s="209"/>
      <c r="J100" s="210">
        <f>ROUND(I100*H100,2)</f>
        <v>0</v>
      </c>
      <c r="K100" s="211"/>
      <c r="L100" s="43"/>
      <c r="M100" s="212" t="s">
        <v>19</v>
      </c>
      <c r="N100" s="213" t="s">
        <v>43</v>
      </c>
      <c r="O100" s="83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6" t="s">
        <v>130</v>
      </c>
      <c r="AT100" s="216" t="s">
        <v>126</v>
      </c>
      <c r="AU100" s="216" t="s">
        <v>82</v>
      </c>
      <c r="AY100" s="16" t="s">
        <v>123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6" t="s">
        <v>80</v>
      </c>
      <c r="BK100" s="217">
        <f>ROUND(I100*H100,2)</f>
        <v>0</v>
      </c>
      <c r="BL100" s="16" t="s">
        <v>130</v>
      </c>
      <c r="BM100" s="216" t="s">
        <v>167</v>
      </c>
    </row>
    <row r="101" s="2" customFormat="1">
      <c r="A101" s="37"/>
      <c r="B101" s="38"/>
      <c r="C101" s="39"/>
      <c r="D101" s="218" t="s">
        <v>132</v>
      </c>
      <c r="E101" s="39"/>
      <c r="F101" s="219" t="s">
        <v>168</v>
      </c>
      <c r="G101" s="39"/>
      <c r="H101" s="39"/>
      <c r="I101" s="220"/>
      <c r="J101" s="39"/>
      <c r="K101" s="39"/>
      <c r="L101" s="43"/>
      <c r="M101" s="221"/>
      <c r="N101" s="222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132</v>
      </c>
      <c r="AU101" s="16" t="s">
        <v>82</v>
      </c>
    </row>
    <row r="102" s="2" customFormat="1" ht="33" customHeight="1">
      <c r="A102" s="37"/>
      <c r="B102" s="38"/>
      <c r="C102" s="223" t="s">
        <v>169</v>
      </c>
      <c r="D102" s="223" t="s">
        <v>120</v>
      </c>
      <c r="E102" s="224" t="s">
        <v>170</v>
      </c>
      <c r="F102" s="225" t="s">
        <v>171</v>
      </c>
      <c r="G102" s="226" t="s">
        <v>129</v>
      </c>
      <c r="H102" s="227">
        <v>1</v>
      </c>
      <c r="I102" s="228"/>
      <c r="J102" s="229">
        <f>ROUND(I102*H102,2)</f>
        <v>0</v>
      </c>
      <c r="K102" s="230"/>
      <c r="L102" s="231"/>
      <c r="M102" s="232" t="s">
        <v>19</v>
      </c>
      <c r="N102" s="233" t="s">
        <v>43</v>
      </c>
      <c r="O102" s="83"/>
      <c r="P102" s="214">
        <f>O102*H102</f>
        <v>0</v>
      </c>
      <c r="Q102" s="214">
        <v>0.018499999999999999</v>
      </c>
      <c r="R102" s="214">
        <f>Q102*H102</f>
        <v>0.018499999999999999</v>
      </c>
      <c r="S102" s="214">
        <v>0</v>
      </c>
      <c r="T102" s="215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6" t="s">
        <v>158</v>
      </c>
      <c r="AT102" s="216" t="s">
        <v>120</v>
      </c>
      <c r="AU102" s="216" t="s">
        <v>82</v>
      </c>
      <c r="AY102" s="16" t="s">
        <v>123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6" t="s">
        <v>80</v>
      </c>
      <c r="BK102" s="217">
        <f>ROUND(I102*H102,2)</f>
        <v>0</v>
      </c>
      <c r="BL102" s="16" t="s">
        <v>158</v>
      </c>
      <c r="BM102" s="216" t="s">
        <v>172</v>
      </c>
    </row>
    <row r="103" s="2" customFormat="1" ht="33" customHeight="1">
      <c r="A103" s="37"/>
      <c r="B103" s="38"/>
      <c r="C103" s="223" t="s">
        <v>173</v>
      </c>
      <c r="D103" s="223" t="s">
        <v>120</v>
      </c>
      <c r="E103" s="224" t="s">
        <v>174</v>
      </c>
      <c r="F103" s="225" t="s">
        <v>175</v>
      </c>
      <c r="G103" s="226" t="s">
        <v>129</v>
      </c>
      <c r="H103" s="227">
        <v>1</v>
      </c>
      <c r="I103" s="228"/>
      <c r="J103" s="229">
        <f>ROUND(I103*H103,2)</f>
        <v>0</v>
      </c>
      <c r="K103" s="230"/>
      <c r="L103" s="231"/>
      <c r="M103" s="232" t="s">
        <v>19</v>
      </c>
      <c r="N103" s="233" t="s">
        <v>43</v>
      </c>
      <c r="O103" s="83"/>
      <c r="P103" s="214">
        <f>O103*H103</f>
        <v>0</v>
      </c>
      <c r="Q103" s="214">
        <v>0.034200000000000001</v>
      </c>
      <c r="R103" s="214">
        <f>Q103*H103</f>
        <v>0.034200000000000001</v>
      </c>
      <c r="S103" s="214">
        <v>0</v>
      </c>
      <c r="T103" s="215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6" t="s">
        <v>158</v>
      </c>
      <c r="AT103" s="216" t="s">
        <v>120</v>
      </c>
      <c r="AU103" s="216" t="s">
        <v>82</v>
      </c>
      <c r="AY103" s="16" t="s">
        <v>123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6" t="s">
        <v>80</v>
      </c>
      <c r="BK103" s="217">
        <f>ROUND(I103*H103,2)</f>
        <v>0</v>
      </c>
      <c r="BL103" s="16" t="s">
        <v>158</v>
      </c>
      <c r="BM103" s="216" t="s">
        <v>176</v>
      </c>
    </row>
    <row r="104" s="2" customFormat="1" ht="24.15" customHeight="1">
      <c r="A104" s="37"/>
      <c r="B104" s="38"/>
      <c r="C104" s="204" t="s">
        <v>8</v>
      </c>
      <c r="D104" s="204" t="s">
        <v>126</v>
      </c>
      <c r="E104" s="205" t="s">
        <v>177</v>
      </c>
      <c r="F104" s="206" t="s">
        <v>178</v>
      </c>
      <c r="G104" s="207" t="s">
        <v>129</v>
      </c>
      <c r="H104" s="208">
        <v>1</v>
      </c>
      <c r="I104" s="209"/>
      <c r="J104" s="210">
        <f>ROUND(I104*H104,2)</f>
        <v>0</v>
      </c>
      <c r="K104" s="211"/>
      <c r="L104" s="43"/>
      <c r="M104" s="212" t="s">
        <v>19</v>
      </c>
      <c r="N104" s="213" t="s">
        <v>43</v>
      </c>
      <c r="O104" s="83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6" t="s">
        <v>130</v>
      </c>
      <c r="AT104" s="216" t="s">
        <v>126</v>
      </c>
      <c r="AU104" s="216" t="s">
        <v>82</v>
      </c>
      <c r="AY104" s="16" t="s">
        <v>123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6" t="s">
        <v>80</v>
      </c>
      <c r="BK104" s="217">
        <f>ROUND(I104*H104,2)</f>
        <v>0</v>
      </c>
      <c r="BL104" s="16" t="s">
        <v>130</v>
      </c>
      <c r="BM104" s="216" t="s">
        <v>179</v>
      </c>
    </row>
    <row r="105" s="2" customFormat="1">
      <c r="A105" s="37"/>
      <c r="B105" s="38"/>
      <c r="C105" s="39"/>
      <c r="D105" s="218" t="s">
        <v>132</v>
      </c>
      <c r="E105" s="39"/>
      <c r="F105" s="219" t="s">
        <v>180</v>
      </c>
      <c r="G105" s="39"/>
      <c r="H105" s="39"/>
      <c r="I105" s="220"/>
      <c r="J105" s="39"/>
      <c r="K105" s="39"/>
      <c r="L105" s="43"/>
      <c r="M105" s="221"/>
      <c r="N105" s="222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132</v>
      </c>
      <c r="AU105" s="16" t="s">
        <v>82</v>
      </c>
    </row>
    <row r="106" s="2" customFormat="1" ht="37.8" customHeight="1">
      <c r="A106" s="37"/>
      <c r="B106" s="38"/>
      <c r="C106" s="223" t="s">
        <v>181</v>
      </c>
      <c r="D106" s="223" t="s">
        <v>120</v>
      </c>
      <c r="E106" s="224" t="s">
        <v>182</v>
      </c>
      <c r="F106" s="225" t="s">
        <v>183</v>
      </c>
      <c r="G106" s="226" t="s">
        <v>129</v>
      </c>
      <c r="H106" s="227">
        <v>1</v>
      </c>
      <c r="I106" s="228"/>
      <c r="J106" s="229">
        <f>ROUND(I106*H106,2)</f>
        <v>0</v>
      </c>
      <c r="K106" s="230"/>
      <c r="L106" s="231"/>
      <c r="M106" s="232" t="s">
        <v>19</v>
      </c>
      <c r="N106" s="233" t="s">
        <v>43</v>
      </c>
      <c r="O106" s="83"/>
      <c r="P106" s="214">
        <f>O106*H106</f>
        <v>0</v>
      </c>
      <c r="Q106" s="214">
        <v>0.023800000000000002</v>
      </c>
      <c r="R106" s="214">
        <f>Q106*H106</f>
        <v>0.023800000000000002</v>
      </c>
      <c r="S106" s="214">
        <v>0</v>
      </c>
      <c r="T106" s="215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6" t="s">
        <v>158</v>
      </c>
      <c r="AT106" s="216" t="s">
        <v>120</v>
      </c>
      <c r="AU106" s="216" t="s">
        <v>82</v>
      </c>
      <c r="AY106" s="16" t="s">
        <v>123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6" t="s">
        <v>80</v>
      </c>
      <c r="BK106" s="217">
        <f>ROUND(I106*H106,2)</f>
        <v>0</v>
      </c>
      <c r="BL106" s="16" t="s">
        <v>158</v>
      </c>
      <c r="BM106" s="216" t="s">
        <v>184</v>
      </c>
    </row>
    <row r="107" s="2" customFormat="1" ht="16.5" customHeight="1">
      <c r="A107" s="37"/>
      <c r="B107" s="38"/>
      <c r="C107" s="204" t="s">
        <v>185</v>
      </c>
      <c r="D107" s="204" t="s">
        <v>126</v>
      </c>
      <c r="E107" s="205" t="s">
        <v>186</v>
      </c>
      <c r="F107" s="206" t="s">
        <v>187</v>
      </c>
      <c r="G107" s="207" t="s">
        <v>129</v>
      </c>
      <c r="H107" s="208">
        <v>3</v>
      </c>
      <c r="I107" s="209"/>
      <c r="J107" s="210">
        <f>ROUND(I107*H107,2)</f>
        <v>0</v>
      </c>
      <c r="K107" s="211"/>
      <c r="L107" s="43"/>
      <c r="M107" s="212" t="s">
        <v>19</v>
      </c>
      <c r="N107" s="213" t="s">
        <v>43</v>
      </c>
      <c r="O107" s="83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6" t="s">
        <v>130</v>
      </c>
      <c r="AT107" s="216" t="s">
        <v>126</v>
      </c>
      <c r="AU107" s="216" t="s">
        <v>82</v>
      </c>
      <c r="AY107" s="16" t="s">
        <v>123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6" t="s">
        <v>80</v>
      </c>
      <c r="BK107" s="217">
        <f>ROUND(I107*H107,2)</f>
        <v>0</v>
      </c>
      <c r="BL107" s="16" t="s">
        <v>130</v>
      </c>
      <c r="BM107" s="216" t="s">
        <v>188</v>
      </c>
    </row>
    <row r="108" s="2" customFormat="1">
      <c r="A108" s="37"/>
      <c r="B108" s="38"/>
      <c r="C108" s="39"/>
      <c r="D108" s="218" t="s">
        <v>132</v>
      </c>
      <c r="E108" s="39"/>
      <c r="F108" s="219" t="s">
        <v>189</v>
      </c>
      <c r="G108" s="39"/>
      <c r="H108" s="39"/>
      <c r="I108" s="220"/>
      <c r="J108" s="39"/>
      <c r="K108" s="39"/>
      <c r="L108" s="43"/>
      <c r="M108" s="221"/>
      <c r="N108" s="222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132</v>
      </c>
      <c r="AU108" s="16" t="s">
        <v>82</v>
      </c>
    </row>
    <row r="109" s="2" customFormat="1" ht="16.5" customHeight="1">
      <c r="A109" s="37"/>
      <c r="B109" s="38"/>
      <c r="C109" s="223" t="s">
        <v>190</v>
      </c>
      <c r="D109" s="223" t="s">
        <v>120</v>
      </c>
      <c r="E109" s="224" t="s">
        <v>191</v>
      </c>
      <c r="F109" s="225" t="s">
        <v>192</v>
      </c>
      <c r="G109" s="226" t="s">
        <v>129</v>
      </c>
      <c r="H109" s="227">
        <v>2</v>
      </c>
      <c r="I109" s="228"/>
      <c r="J109" s="229">
        <f>ROUND(I109*H109,2)</f>
        <v>0</v>
      </c>
      <c r="K109" s="230"/>
      <c r="L109" s="231"/>
      <c r="M109" s="232" t="s">
        <v>19</v>
      </c>
      <c r="N109" s="233" t="s">
        <v>43</v>
      </c>
      <c r="O109" s="83"/>
      <c r="P109" s="214">
        <f>O109*H109</f>
        <v>0</v>
      </c>
      <c r="Q109" s="214">
        <v>0.00029999999999999997</v>
      </c>
      <c r="R109" s="214">
        <f>Q109*H109</f>
        <v>0.00059999999999999995</v>
      </c>
      <c r="S109" s="214">
        <v>0</v>
      </c>
      <c r="T109" s="215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6" t="s">
        <v>158</v>
      </c>
      <c r="AT109" s="216" t="s">
        <v>120</v>
      </c>
      <c r="AU109" s="216" t="s">
        <v>82</v>
      </c>
      <c r="AY109" s="16" t="s">
        <v>123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6" t="s">
        <v>80</v>
      </c>
      <c r="BK109" s="217">
        <f>ROUND(I109*H109,2)</f>
        <v>0</v>
      </c>
      <c r="BL109" s="16" t="s">
        <v>158</v>
      </c>
      <c r="BM109" s="216" t="s">
        <v>193</v>
      </c>
    </row>
    <row r="110" s="2" customFormat="1" ht="16.5" customHeight="1">
      <c r="A110" s="37"/>
      <c r="B110" s="38"/>
      <c r="C110" s="223" t="s">
        <v>194</v>
      </c>
      <c r="D110" s="223" t="s">
        <v>120</v>
      </c>
      <c r="E110" s="224" t="s">
        <v>195</v>
      </c>
      <c r="F110" s="225" t="s">
        <v>196</v>
      </c>
      <c r="G110" s="226" t="s">
        <v>129</v>
      </c>
      <c r="H110" s="227">
        <v>1</v>
      </c>
      <c r="I110" s="228"/>
      <c r="J110" s="229">
        <f>ROUND(I110*H110,2)</f>
        <v>0</v>
      </c>
      <c r="K110" s="230"/>
      <c r="L110" s="231"/>
      <c r="M110" s="232" t="s">
        <v>19</v>
      </c>
      <c r="N110" s="233" t="s">
        <v>43</v>
      </c>
      <c r="O110" s="83"/>
      <c r="P110" s="214">
        <f>O110*H110</f>
        <v>0</v>
      </c>
      <c r="Q110" s="214">
        <v>0.00050000000000000001</v>
      </c>
      <c r="R110" s="214">
        <f>Q110*H110</f>
        <v>0.00050000000000000001</v>
      </c>
      <c r="S110" s="214">
        <v>0</v>
      </c>
      <c r="T110" s="215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6" t="s">
        <v>158</v>
      </c>
      <c r="AT110" s="216" t="s">
        <v>120</v>
      </c>
      <c r="AU110" s="216" t="s">
        <v>82</v>
      </c>
      <c r="AY110" s="16" t="s">
        <v>123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6" t="s">
        <v>80</v>
      </c>
      <c r="BK110" s="217">
        <f>ROUND(I110*H110,2)</f>
        <v>0</v>
      </c>
      <c r="BL110" s="16" t="s">
        <v>158</v>
      </c>
      <c r="BM110" s="216" t="s">
        <v>197</v>
      </c>
    </row>
    <row r="111" s="2" customFormat="1" ht="49.05" customHeight="1">
      <c r="A111" s="37"/>
      <c r="B111" s="38"/>
      <c r="C111" s="204" t="s">
        <v>198</v>
      </c>
      <c r="D111" s="204" t="s">
        <v>126</v>
      </c>
      <c r="E111" s="205" t="s">
        <v>199</v>
      </c>
      <c r="F111" s="206" t="s">
        <v>200</v>
      </c>
      <c r="G111" s="207" t="s">
        <v>201</v>
      </c>
      <c r="H111" s="208">
        <v>53</v>
      </c>
      <c r="I111" s="209"/>
      <c r="J111" s="210">
        <f>ROUND(I111*H111,2)</f>
        <v>0</v>
      </c>
      <c r="K111" s="211"/>
      <c r="L111" s="43"/>
      <c r="M111" s="212" t="s">
        <v>19</v>
      </c>
      <c r="N111" s="213" t="s">
        <v>43</v>
      </c>
      <c r="O111" s="83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6" t="s">
        <v>130</v>
      </c>
      <c r="AT111" s="216" t="s">
        <v>126</v>
      </c>
      <c r="AU111" s="216" t="s">
        <v>82</v>
      </c>
      <c r="AY111" s="16" t="s">
        <v>123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6" t="s">
        <v>80</v>
      </c>
      <c r="BK111" s="217">
        <f>ROUND(I111*H111,2)</f>
        <v>0</v>
      </c>
      <c r="BL111" s="16" t="s">
        <v>130</v>
      </c>
      <c r="BM111" s="216" t="s">
        <v>202</v>
      </c>
    </row>
    <row r="112" s="2" customFormat="1">
      <c r="A112" s="37"/>
      <c r="B112" s="38"/>
      <c r="C112" s="39"/>
      <c r="D112" s="218" t="s">
        <v>132</v>
      </c>
      <c r="E112" s="39"/>
      <c r="F112" s="219" t="s">
        <v>203</v>
      </c>
      <c r="G112" s="39"/>
      <c r="H112" s="39"/>
      <c r="I112" s="220"/>
      <c r="J112" s="39"/>
      <c r="K112" s="39"/>
      <c r="L112" s="43"/>
      <c r="M112" s="221"/>
      <c r="N112" s="222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132</v>
      </c>
      <c r="AU112" s="16" t="s">
        <v>82</v>
      </c>
    </row>
    <row r="113" s="2" customFormat="1" ht="24.15" customHeight="1">
      <c r="A113" s="37"/>
      <c r="B113" s="38"/>
      <c r="C113" s="223" t="s">
        <v>204</v>
      </c>
      <c r="D113" s="223" t="s">
        <v>120</v>
      </c>
      <c r="E113" s="224" t="s">
        <v>205</v>
      </c>
      <c r="F113" s="225" t="s">
        <v>206</v>
      </c>
      <c r="G113" s="226" t="s">
        <v>201</v>
      </c>
      <c r="H113" s="227">
        <v>53</v>
      </c>
      <c r="I113" s="228"/>
      <c r="J113" s="229">
        <f>ROUND(I113*H113,2)</f>
        <v>0</v>
      </c>
      <c r="K113" s="230"/>
      <c r="L113" s="231"/>
      <c r="M113" s="232" t="s">
        <v>19</v>
      </c>
      <c r="N113" s="233" t="s">
        <v>43</v>
      </c>
      <c r="O113" s="83"/>
      <c r="P113" s="214">
        <f>O113*H113</f>
        <v>0</v>
      </c>
      <c r="Q113" s="214">
        <v>0.00012</v>
      </c>
      <c r="R113" s="214">
        <f>Q113*H113</f>
        <v>0.0063600000000000002</v>
      </c>
      <c r="S113" s="214">
        <v>0</v>
      </c>
      <c r="T113" s="215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6" t="s">
        <v>158</v>
      </c>
      <c r="AT113" s="216" t="s">
        <v>120</v>
      </c>
      <c r="AU113" s="216" t="s">
        <v>82</v>
      </c>
      <c r="AY113" s="16" t="s">
        <v>123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6" t="s">
        <v>80</v>
      </c>
      <c r="BK113" s="217">
        <f>ROUND(I113*H113,2)</f>
        <v>0</v>
      </c>
      <c r="BL113" s="16" t="s">
        <v>158</v>
      </c>
      <c r="BM113" s="216" t="s">
        <v>207</v>
      </c>
    </row>
    <row r="114" s="2" customFormat="1" ht="44.25" customHeight="1">
      <c r="A114" s="37"/>
      <c r="B114" s="38"/>
      <c r="C114" s="204" t="s">
        <v>208</v>
      </c>
      <c r="D114" s="204" t="s">
        <v>126</v>
      </c>
      <c r="E114" s="205" t="s">
        <v>209</v>
      </c>
      <c r="F114" s="206" t="s">
        <v>210</v>
      </c>
      <c r="G114" s="207" t="s">
        <v>201</v>
      </c>
      <c r="H114" s="208">
        <v>12</v>
      </c>
      <c r="I114" s="209"/>
      <c r="J114" s="210">
        <f>ROUND(I114*H114,2)</f>
        <v>0</v>
      </c>
      <c r="K114" s="211"/>
      <c r="L114" s="43"/>
      <c r="M114" s="212" t="s">
        <v>19</v>
      </c>
      <c r="N114" s="213" t="s">
        <v>43</v>
      </c>
      <c r="O114" s="83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6" t="s">
        <v>130</v>
      </c>
      <c r="AT114" s="216" t="s">
        <v>126</v>
      </c>
      <c r="AU114" s="216" t="s">
        <v>82</v>
      </c>
      <c r="AY114" s="16" t="s">
        <v>123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6" t="s">
        <v>80</v>
      </c>
      <c r="BK114" s="217">
        <f>ROUND(I114*H114,2)</f>
        <v>0</v>
      </c>
      <c r="BL114" s="16" t="s">
        <v>130</v>
      </c>
      <c r="BM114" s="216" t="s">
        <v>211</v>
      </c>
    </row>
    <row r="115" s="2" customFormat="1">
      <c r="A115" s="37"/>
      <c r="B115" s="38"/>
      <c r="C115" s="39"/>
      <c r="D115" s="218" t="s">
        <v>132</v>
      </c>
      <c r="E115" s="39"/>
      <c r="F115" s="219" t="s">
        <v>212</v>
      </c>
      <c r="G115" s="39"/>
      <c r="H115" s="39"/>
      <c r="I115" s="220"/>
      <c r="J115" s="39"/>
      <c r="K115" s="39"/>
      <c r="L115" s="43"/>
      <c r="M115" s="221"/>
      <c r="N115" s="222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132</v>
      </c>
      <c r="AU115" s="16" t="s">
        <v>82</v>
      </c>
    </row>
    <row r="116" s="2" customFormat="1" ht="24.15" customHeight="1">
      <c r="A116" s="37"/>
      <c r="B116" s="38"/>
      <c r="C116" s="223" t="s">
        <v>213</v>
      </c>
      <c r="D116" s="223" t="s">
        <v>120</v>
      </c>
      <c r="E116" s="224" t="s">
        <v>214</v>
      </c>
      <c r="F116" s="225" t="s">
        <v>215</v>
      </c>
      <c r="G116" s="226" t="s">
        <v>201</v>
      </c>
      <c r="H116" s="227">
        <v>12</v>
      </c>
      <c r="I116" s="228"/>
      <c r="J116" s="229">
        <f>ROUND(I116*H116,2)</f>
        <v>0</v>
      </c>
      <c r="K116" s="230"/>
      <c r="L116" s="231"/>
      <c r="M116" s="232" t="s">
        <v>19</v>
      </c>
      <c r="N116" s="233" t="s">
        <v>43</v>
      </c>
      <c r="O116" s="83"/>
      <c r="P116" s="214">
        <f>O116*H116</f>
        <v>0</v>
      </c>
      <c r="Q116" s="214">
        <v>0.00036000000000000002</v>
      </c>
      <c r="R116" s="214">
        <f>Q116*H116</f>
        <v>0.0043200000000000001</v>
      </c>
      <c r="S116" s="214">
        <v>0</v>
      </c>
      <c r="T116" s="215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6" t="s">
        <v>158</v>
      </c>
      <c r="AT116" s="216" t="s">
        <v>120</v>
      </c>
      <c r="AU116" s="216" t="s">
        <v>82</v>
      </c>
      <c r="AY116" s="16" t="s">
        <v>123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6" t="s">
        <v>80</v>
      </c>
      <c r="BK116" s="217">
        <f>ROUND(I116*H116,2)</f>
        <v>0</v>
      </c>
      <c r="BL116" s="16" t="s">
        <v>158</v>
      </c>
      <c r="BM116" s="216" t="s">
        <v>216</v>
      </c>
    </row>
    <row r="117" s="2" customFormat="1" ht="37.8" customHeight="1">
      <c r="A117" s="37"/>
      <c r="B117" s="38"/>
      <c r="C117" s="204" t="s">
        <v>7</v>
      </c>
      <c r="D117" s="204" t="s">
        <v>126</v>
      </c>
      <c r="E117" s="205" t="s">
        <v>217</v>
      </c>
      <c r="F117" s="206" t="s">
        <v>218</v>
      </c>
      <c r="G117" s="207" t="s">
        <v>129</v>
      </c>
      <c r="H117" s="208">
        <v>6</v>
      </c>
      <c r="I117" s="209"/>
      <c r="J117" s="210">
        <f>ROUND(I117*H117,2)</f>
        <v>0</v>
      </c>
      <c r="K117" s="211"/>
      <c r="L117" s="43"/>
      <c r="M117" s="212" t="s">
        <v>19</v>
      </c>
      <c r="N117" s="213" t="s">
        <v>43</v>
      </c>
      <c r="O117" s="83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6" t="s">
        <v>130</v>
      </c>
      <c r="AT117" s="216" t="s">
        <v>126</v>
      </c>
      <c r="AU117" s="216" t="s">
        <v>82</v>
      </c>
      <c r="AY117" s="16" t="s">
        <v>123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6" t="s">
        <v>80</v>
      </c>
      <c r="BK117" s="217">
        <f>ROUND(I117*H117,2)</f>
        <v>0</v>
      </c>
      <c r="BL117" s="16" t="s">
        <v>130</v>
      </c>
      <c r="BM117" s="216" t="s">
        <v>219</v>
      </c>
    </row>
    <row r="118" s="2" customFormat="1">
      <c r="A118" s="37"/>
      <c r="B118" s="38"/>
      <c r="C118" s="39"/>
      <c r="D118" s="218" t="s">
        <v>132</v>
      </c>
      <c r="E118" s="39"/>
      <c r="F118" s="219" t="s">
        <v>220</v>
      </c>
      <c r="G118" s="39"/>
      <c r="H118" s="39"/>
      <c r="I118" s="220"/>
      <c r="J118" s="39"/>
      <c r="K118" s="39"/>
      <c r="L118" s="43"/>
      <c r="M118" s="221"/>
      <c r="N118" s="222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132</v>
      </c>
      <c r="AU118" s="16" t="s">
        <v>82</v>
      </c>
    </row>
    <row r="119" s="2" customFormat="1" ht="24.15" customHeight="1">
      <c r="A119" s="37"/>
      <c r="B119" s="38"/>
      <c r="C119" s="223" t="s">
        <v>221</v>
      </c>
      <c r="D119" s="223" t="s">
        <v>120</v>
      </c>
      <c r="E119" s="224" t="s">
        <v>222</v>
      </c>
      <c r="F119" s="225" t="s">
        <v>223</v>
      </c>
      <c r="G119" s="226" t="s">
        <v>129</v>
      </c>
      <c r="H119" s="227">
        <v>6</v>
      </c>
      <c r="I119" s="228"/>
      <c r="J119" s="229">
        <f>ROUND(I119*H119,2)</f>
        <v>0</v>
      </c>
      <c r="K119" s="230"/>
      <c r="L119" s="231"/>
      <c r="M119" s="232" t="s">
        <v>19</v>
      </c>
      <c r="N119" s="233" t="s">
        <v>43</v>
      </c>
      <c r="O119" s="83"/>
      <c r="P119" s="214">
        <f>O119*H119</f>
        <v>0</v>
      </c>
      <c r="Q119" s="214">
        <v>0.0080999999999999996</v>
      </c>
      <c r="R119" s="214">
        <f>Q119*H119</f>
        <v>0.048599999999999997</v>
      </c>
      <c r="S119" s="214">
        <v>0</v>
      </c>
      <c r="T119" s="215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6" t="s">
        <v>158</v>
      </c>
      <c r="AT119" s="216" t="s">
        <v>120</v>
      </c>
      <c r="AU119" s="216" t="s">
        <v>82</v>
      </c>
      <c r="AY119" s="16" t="s">
        <v>123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6" t="s">
        <v>80</v>
      </c>
      <c r="BK119" s="217">
        <f>ROUND(I119*H119,2)</f>
        <v>0</v>
      </c>
      <c r="BL119" s="16" t="s">
        <v>158</v>
      </c>
      <c r="BM119" s="216" t="s">
        <v>224</v>
      </c>
    </row>
    <row r="120" s="2" customFormat="1" ht="49.05" customHeight="1">
      <c r="A120" s="37"/>
      <c r="B120" s="38"/>
      <c r="C120" s="204" t="s">
        <v>225</v>
      </c>
      <c r="D120" s="204" t="s">
        <v>126</v>
      </c>
      <c r="E120" s="205" t="s">
        <v>226</v>
      </c>
      <c r="F120" s="206" t="s">
        <v>227</v>
      </c>
      <c r="G120" s="207" t="s">
        <v>201</v>
      </c>
      <c r="H120" s="208">
        <v>9</v>
      </c>
      <c r="I120" s="209"/>
      <c r="J120" s="210">
        <f>ROUND(I120*H120,2)</f>
        <v>0</v>
      </c>
      <c r="K120" s="211"/>
      <c r="L120" s="43"/>
      <c r="M120" s="212" t="s">
        <v>19</v>
      </c>
      <c r="N120" s="213" t="s">
        <v>43</v>
      </c>
      <c r="O120" s="83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6" t="s">
        <v>130</v>
      </c>
      <c r="AT120" s="216" t="s">
        <v>126</v>
      </c>
      <c r="AU120" s="216" t="s">
        <v>82</v>
      </c>
      <c r="AY120" s="16" t="s">
        <v>123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6" t="s">
        <v>80</v>
      </c>
      <c r="BK120" s="217">
        <f>ROUND(I120*H120,2)</f>
        <v>0</v>
      </c>
      <c r="BL120" s="16" t="s">
        <v>130</v>
      </c>
      <c r="BM120" s="216" t="s">
        <v>228</v>
      </c>
    </row>
    <row r="121" s="2" customFormat="1">
      <c r="A121" s="37"/>
      <c r="B121" s="38"/>
      <c r="C121" s="39"/>
      <c r="D121" s="218" t="s">
        <v>132</v>
      </c>
      <c r="E121" s="39"/>
      <c r="F121" s="219" t="s">
        <v>229</v>
      </c>
      <c r="G121" s="39"/>
      <c r="H121" s="39"/>
      <c r="I121" s="220"/>
      <c r="J121" s="39"/>
      <c r="K121" s="39"/>
      <c r="L121" s="43"/>
      <c r="M121" s="221"/>
      <c r="N121" s="222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132</v>
      </c>
      <c r="AU121" s="16" t="s">
        <v>82</v>
      </c>
    </row>
    <row r="122" s="2" customFormat="1" ht="16.5" customHeight="1">
      <c r="A122" s="37"/>
      <c r="B122" s="38"/>
      <c r="C122" s="223" t="s">
        <v>230</v>
      </c>
      <c r="D122" s="223" t="s">
        <v>120</v>
      </c>
      <c r="E122" s="224" t="s">
        <v>231</v>
      </c>
      <c r="F122" s="225" t="s">
        <v>232</v>
      </c>
      <c r="G122" s="226" t="s">
        <v>233</v>
      </c>
      <c r="H122" s="227">
        <v>9</v>
      </c>
      <c r="I122" s="228"/>
      <c r="J122" s="229">
        <f>ROUND(I122*H122,2)</f>
        <v>0</v>
      </c>
      <c r="K122" s="230"/>
      <c r="L122" s="231"/>
      <c r="M122" s="232" t="s">
        <v>19</v>
      </c>
      <c r="N122" s="233" t="s">
        <v>43</v>
      </c>
      <c r="O122" s="83"/>
      <c r="P122" s="214">
        <f>O122*H122</f>
        <v>0</v>
      </c>
      <c r="Q122" s="214">
        <v>0.001</v>
      </c>
      <c r="R122" s="214">
        <f>Q122*H122</f>
        <v>0.0090000000000000011</v>
      </c>
      <c r="S122" s="214">
        <v>0</v>
      </c>
      <c r="T122" s="215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6" t="s">
        <v>158</v>
      </c>
      <c r="AT122" s="216" t="s">
        <v>120</v>
      </c>
      <c r="AU122" s="216" t="s">
        <v>82</v>
      </c>
      <c r="AY122" s="16" t="s">
        <v>123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6" t="s">
        <v>80</v>
      </c>
      <c r="BK122" s="217">
        <f>ROUND(I122*H122,2)</f>
        <v>0</v>
      </c>
      <c r="BL122" s="16" t="s">
        <v>158</v>
      </c>
      <c r="BM122" s="216" t="s">
        <v>234</v>
      </c>
    </row>
    <row r="123" s="2" customFormat="1" ht="16.5" customHeight="1">
      <c r="A123" s="37"/>
      <c r="B123" s="38"/>
      <c r="C123" s="223" t="s">
        <v>235</v>
      </c>
      <c r="D123" s="223" t="s">
        <v>120</v>
      </c>
      <c r="E123" s="224" t="s">
        <v>236</v>
      </c>
      <c r="F123" s="225" t="s">
        <v>237</v>
      </c>
      <c r="G123" s="226" t="s">
        <v>129</v>
      </c>
      <c r="H123" s="227">
        <v>3</v>
      </c>
      <c r="I123" s="228"/>
      <c r="J123" s="229">
        <f>ROUND(I123*H123,2)</f>
        <v>0</v>
      </c>
      <c r="K123" s="230"/>
      <c r="L123" s="231"/>
      <c r="M123" s="232" t="s">
        <v>19</v>
      </c>
      <c r="N123" s="233" t="s">
        <v>43</v>
      </c>
      <c r="O123" s="83"/>
      <c r="P123" s="214">
        <f>O123*H123</f>
        <v>0</v>
      </c>
      <c r="Q123" s="214">
        <v>0.00016000000000000001</v>
      </c>
      <c r="R123" s="214">
        <f>Q123*H123</f>
        <v>0.00048000000000000007</v>
      </c>
      <c r="S123" s="214">
        <v>0</v>
      </c>
      <c r="T123" s="215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6" t="s">
        <v>158</v>
      </c>
      <c r="AT123" s="216" t="s">
        <v>120</v>
      </c>
      <c r="AU123" s="216" t="s">
        <v>82</v>
      </c>
      <c r="AY123" s="16" t="s">
        <v>123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6" t="s">
        <v>80</v>
      </c>
      <c r="BK123" s="217">
        <f>ROUND(I123*H123,2)</f>
        <v>0</v>
      </c>
      <c r="BL123" s="16" t="s">
        <v>158</v>
      </c>
      <c r="BM123" s="216" t="s">
        <v>238</v>
      </c>
    </row>
    <row r="124" s="2" customFormat="1" ht="24.15" customHeight="1">
      <c r="A124" s="37"/>
      <c r="B124" s="38"/>
      <c r="C124" s="223" t="s">
        <v>239</v>
      </c>
      <c r="D124" s="223" t="s">
        <v>120</v>
      </c>
      <c r="E124" s="224" t="s">
        <v>240</v>
      </c>
      <c r="F124" s="225" t="s">
        <v>241</v>
      </c>
      <c r="G124" s="226" t="s">
        <v>129</v>
      </c>
      <c r="H124" s="227">
        <v>6</v>
      </c>
      <c r="I124" s="228"/>
      <c r="J124" s="229">
        <f>ROUND(I124*H124,2)</f>
        <v>0</v>
      </c>
      <c r="K124" s="230"/>
      <c r="L124" s="231"/>
      <c r="M124" s="232" t="s">
        <v>19</v>
      </c>
      <c r="N124" s="233" t="s">
        <v>43</v>
      </c>
      <c r="O124" s="83"/>
      <c r="P124" s="214">
        <f>O124*H124</f>
        <v>0</v>
      </c>
      <c r="Q124" s="214">
        <v>0.00069999999999999999</v>
      </c>
      <c r="R124" s="214">
        <f>Q124*H124</f>
        <v>0.0041999999999999997</v>
      </c>
      <c r="S124" s="214">
        <v>0</v>
      </c>
      <c r="T124" s="215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6" t="s">
        <v>158</v>
      </c>
      <c r="AT124" s="216" t="s">
        <v>120</v>
      </c>
      <c r="AU124" s="216" t="s">
        <v>82</v>
      </c>
      <c r="AY124" s="16" t="s">
        <v>123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6" t="s">
        <v>80</v>
      </c>
      <c r="BK124" s="217">
        <f>ROUND(I124*H124,2)</f>
        <v>0</v>
      </c>
      <c r="BL124" s="16" t="s">
        <v>158</v>
      </c>
      <c r="BM124" s="216" t="s">
        <v>242</v>
      </c>
    </row>
    <row r="125" s="2" customFormat="1" ht="33" customHeight="1">
      <c r="A125" s="37"/>
      <c r="B125" s="38"/>
      <c r="C125" s="204" t="s">
        <v>243</v>
      </c>
      <c r="D125" s="204" t="s">
        <v>126</v>
      </c>
      <c r="E125" s="205" t="s">
        <v>244</v>
      </c>
      <c r="F125" s="206" t="s">
        <v>245</v>
      </c>
      <c r="G125" s="207" t="s">
        <v>201</v>
      </c>
      <c r="H125" s="208">
        <v>12</v>
      </c>
      <c r="I125" s="209"/>
      <c r="J125" s="210">
        <f>ROUND(I125*H125,2)</f>
        <v>0</v>
      </c>
      <c r="K125" s="211"/>
      <c r="L125" s="43"/>
      <c r="M125" s="212" t="s">
        <v>19</v>
      </c>
      <c r="N125" s="213" t="s">
        <v>43</v>
      </c>
      <c r="O125" s="83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6" t="s">
        <v>130</v>
      </c>
      <c r="AT125" s="216" t="s">
        <v>126</v>
      </c>
      <c r="AU125" s="216" t="s">
        <v>82</v>
      </c>
      <c r="AY125" s="16" t="s">
        <v>123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6" t="s">
        <v>80</v>
      </c>
      <c r="BK125" s="217">
        <f>ROUND(I125*H125,2)</f>
        <v>0</v>
      </c>
      <c r="BL125" s="16" t="s">
        <v>130</v>
      </c>
      <c r="BM125" s="216" t="s">
        <v>246</v>
      </c>
    </row>
    <row r="126" s="2" customFormat="1">
      <c r="A126" s="37"/>
      <c r="B126" s="38"/>
      <c r="C126" s="39"/>
      <c r="D126" s="218" t="s">
        <v>132</v>
      </c>
      <c r="E126" s="39"/>
      <c r="F126" s="219" t="s">
        <v>247</v>
      </c>
      <c r="G126" s="39"/>
      <c r="H126" s="39"/>
      <c r="I126" s="220"/>
      <c r="J126" s="39"/>
      <c r="K126" s="39"/>
      <c r="L126" s="43"/>
      <c r="M126" s="221"/>
      <c r="N126" s="222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132</v>
      </c>
      <c r="AU126" s="16" t="s">
        <v>82</v>
      </c>
    </row>
    <row r="127" s="2" customFormat="1" ht="37.8" customHeight="1">
      <c r="A127" s="37"/>
      <c r="B127" s="38"/>
      <c r="C127" s="223" t="s">
        <v>248</v>
      </c>
      <c r="D127" s="223" t="s">
        <v>120</v>
      </c>
      <c r="E127" s="224" t="s">
        <v>249</v>
      </c>
      <c r="F127" s="225" t="s">
        <v>250</v>
      </c>
      <c r="G127" s="226" t="s">
        <v>201</v>
      </c>
      <c r="H127" s="227">
        <v>12</v>
      </c>
      <c r="I127" s="228"/>
      <c r="J127" s="229">
        <f>ROUND(I127*H127,2)</f>
        <v>0</v>
      </c>
      <c r="K127" s="230"/>
      <c r="L127" s="231"/>
      <c r="M127" s="232" t="s">
        <v>19</v>
      </c>
      <c r="N127" s="233" t="s">
        <v>43</v>
      </c>
      <c r="O127" s="83"/>
      <c r="P127" s="214">
        <f>O127*H127</f>
        <v>0</v>
      </c>
      <c r="Q127" s="214">
        <v>0.00059000000000000003</v>
      </c>
      <c r="R127" s="214">
        <f>Q127*H127</f>
        <v>0.0070800000000000004</v>
      </c>
      <c r="S127" s="214">
        <v>0</v>
      </c>
      <c r="T127" s="215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6" t="s">
        <v>158</v>
      </c>
      <c r="AT127" s="216" t="s">
        <v>120</v>
      </c>
      <c r="AU127" s="216" t="s">
        <v>82</v>
      </c>
      <c r="AY127" s="16" t="s">
        <v>123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6" t="s">
        <v>80</v>
      </c>
      <c r="BK127" s="217">
        <f>ROUND(I127*H127,2)</f>
        <v>0</v>
      </c>
      <c r="BL127" s="16" t="s">
        <v>158</v>
      </c>
      <c r="BM127" s="216" t="s">
        <v>251</v>
      </c>
    </row>
    <row r="128" s="2" customFormat="1" ht="33" customHeight="1">
      <c r="A128" s="37"/>
      <c r="B128" s="38"/>
      <c r="C128" s="204" t="s">
        <v>252</v>
      </c>
      <c r="D128" s="204" t="s">
        <v>126</v>
      </c>
      <c r="E128" s="205" t="s">
        <v>253</v>
      </c>
      <c r="F128" s="206" t="s">
        <v>254</v>
      </c>
      <c r="G128" s="207" t="s">
        <v>129</v>
      </c>
      <c r="H128" s="208">
        <v>24</v>
      </c>
      <c r="I128" s="209"/>
      <c r="J128" s="210">
        <f>ROUND(I128*H128,2)</f>
        <v>0</v>
      </c>
      <c r="K128" s="211"/>
      <c r="L128" s="43"/>
      <c r="M128" s="212" t="s">
        <v>19</v>
      </c>
      <c r="N128" s="213" t="s">
        <v>43</v>
      </c>
      <c r="O128" s="83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6" t="s">
        <v>130</v>
      </c>
      <c r="AT128" s="216" t="s">
        <v>126</v>
      </c>
      <c r="AU128" s="216" t="s">
        <v>82</v>
      </c>
      <c r="AY128" s="16" t="s">
        <v>123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6" t="s">
        <v>80</v>
      </c>
      <c r="BK128" s="217">
        <f>ROUND(I128*H128,2)</f>
        <v>0</v>
      </c>
      <c r="BL128" s="16" t="s">
        <v>130</v>
      </c>
      <c r="BM128" s="216" t="s">
        <v>255</v>
      </c>
    </row>
    <row r="129" s="2" customFormat="1">
      <c r="A129" s="37"/>
      <c r="B129" s="38"/>
      <c r="C129" s="39"/>
      <c r="D129" s="218" t="s">
        <v>132</v>
      </c>
      <c r="E129" s="39"/>
      <c r="F129" s="219" t="s">
        <v>256</v>
      </c>
      <c r="G129" s="39"/>
      <c r="H129" s="39"/>
      <c r="I129" s="220"/>
      <c r="J129" s="39"/>
      <c r="K129" s="39"/>
      <c r="L129" s="43"/>
      <c r="M129" s="221"/>
      <c r="N129" s="222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132</v>
      </c>
      <c r="AU129" s="16" t="s">
        <v>82</v>
      </c>
    </row>
    <row r="130" s="2" customFormat="1" ht="33" customHeight="1">
      <c r="A130" s="37"/>
      <c r="B130" s="38"/>
      <c r="C130" s="204" t="s">
        <v>257</v>
      </c>
      <c r="D130" s="204" t="s">
        <v>126</v>
      </c>
      <c r="E130" s="205" t="s">
        <v>258</v>
      </c>
      <c r="F130" s="206" t="s">
        <v>259</v>
      </c>
      <c r="G130" s="207" t="s">
        <v>129</v>
      </c>
      <c r="H130" s="208">
        <v>16</v>
      </c>
      <c r="I130" s="209"/>
      <c r="J130" s="210">
        <f>ROUND(I130*H130,2)</f>
        <v>0</v>
      </c>
      <c r="K130" s="211"/>
      <c r="L130" s="43"/>
      <c r="M130" s="212" t="s">
        <v>19</v>
      </c>
      <c r="N130" s="213" t="s">
        <v>43</v>
      </c>
      <c r="O130" s="83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6" t="s">
        <v>130</v>
      </c>
      <c r="AT130" s="216" t="s">
        <v>126</v>
      </c>
      <c r="AU130" s="216" t="s">
        <v>82</v>
      </c>
      <c r="AY130" s="16" t="s">
        <v>123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6" t="s">
        <v>80</v>
      </c>
      <c r="BK130" s="217">
        <f>ROUND(I130*H130,2)</f>
        <v>0</v>
      </c>
      <c r="BL130" s="16" t="s">
        <v>130</v>
      </c>
      <c r="BM130" s="216" t="s">
        <v>260</v>
      </c>
    </row>
    <row r="131" s="2" customFormat="1">
      <c r="A131" s="37"/>
      <c r="B131" s="38"/>
      <c r="C131" s="39"/>
      <c r="D131" s="218" t="s">
        <v>132</v>
      </c>
      <c r="E131" s="39"/>
      <c r="F131" s="219" t="s">
        <v>261</v>
      </c>
      <c r="G131" s="39"/>
      <c r="H131" s="39"/>
      <c r="I131" s="220"/>
      <c r="J131" s="39"/>
      <c r="K131" s="39"/>
      <c r="L131" s="43"/>
      <c r="M131" s="221"/>
      <c r="N131" s="222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132</v>
      </c>
      <c r="AU131" s="16" t="s">
        <v>82</v>
      </c>
    </row>
    <row r="132" s="2" customFormat="1" ht="33" customHeight="1">
      <c r="A132" s="37"/>
      <c r="B132" s="38"/>
      <c r="C132" s="204" t="s">
        <v>262</v>
      </c>
      <c r="D132" s="204" t="s">
        <v>126</v>
      </c>
      <c r="E132" s="205" t="s">
        <v>263</v>
      </c>
      <c r="F132" s="206" t="s">
        <v>264</v>
      </c>
      <c r="G132" s="207" t="s">
        <v>129</v>
      </c>
      <c r="H132" s="208">
        <v>5</v>
      </c>
      <c r="I132" s="209"/>
      <c r="J132" s="210">
        <f>ROUND(I132*H132,2)</f>
        <v>0</v>
      </c>
      <c r="K132" s="211"/>
      <c r="L132" s="43"/>
      <c r="M132" s="212" t="s">
        <v>19</v>
      </c>
      <c r="N132" s="213" t="s">
        <v>43</v>
      </c>
      <c r="O132" s="83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6" t="s">
        <v>130</v>
      </c>
      <c r="AT132" s="216" t="s">
        <v>126</v>
      </c>
      <c r="AU132" s="216" t="s">
        <v>82</v>
      </c>
      <c r="AY132" s="16" t="s">
        <v>123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6" t="s">
        <v>80</v>
      </c>
      <c r="BK132" s="217">
        <f>ROUND(I132*H132,2)</f>
        <v>0</v>
      </c>
      <c r="BL132" s="16" t="s">
        <v>130</v>
      </c>
      <c r="BM132" s="216" t="s">
        <v>265</v>
      </c>
    </row>
    <row r="133" s="2" customFormat="1">
      <c r="A133" s="37"/>
      <c r="B133" s="38"/>
      <c r="C133" s="39"/>
      <c r="D133" s="218" t="s">
        <v>132</v>
      </c>
      <c r="E133" s="39"/>
      <c r="F133" s="219" t="s">
        <v>266</v>
      </c>
      <c r="G133" s="39"/>
      <c r="H133" s="39"/>
      <c r="I133" s="220"/>
      <c r="J133" s="39"/>
      <c r="K133" s="39"/>
      <c r="L133" s="43"/>
      <c r="M133" s="221"/>
      <c r="N133" s="222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132</v>
      </c>
      <c r="AU133" s="16" t="s">
        <v>82</v>
      </c>
    </row>
    <row r="134" s="2" customFormat="1" ht="16.5" customHeight="1">
      <c r="A134" s="37"/>
      <c r="B134" s="38"/>
      <c r="C134" s="204" t="s">
        <v>267</v>
      </c>
      <c r="D134" s="204" t="s">
        <v>126</v>
      </c>
      <c r="E134" s="205" t="s">
        <v>268</v>
      </c>
      <c r="F134" s="206" t="s">
        <v>269</v>
      </c>
      <c r="G134" s="207" t="s">
        <v>129</v>
      </c>
      <c r="H134" s="208">
        <v>5</v>
      </c>
      <c r="I134" s="209"/>
      <c r="J134" s="210">
        <f>ROUND(I134*H134,2)</f>
        <v>0</v>
      </c>
      <c r="K134" s="211"/>
      <c r="L134" s="43"/>
      <c r="M134" s="212" t="s">
        <v>19</v>
      </c>
      <c r="N134" s="213" t="s">
        <v>43</v>
      </c>
      <c r="O134" s="83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6" t="s">
        <v>130</v>
      </c>
      <c r="AT134" s="216" t="s">
        <v>126</v>
      </c>
      <c r="AU134" s="216" t="s">
        <v>82</v>
      </c>
      <c r="AY134" s="16" t="s">
        <v>123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6" t="s">
        <v>80</v>
      </c>
      <c r="BK134" s="217">
        <f>ROUND(I134*H134,2)</f>
        <v>0</v>
      </c>
      <c r="BL134" s="16" t="s">
        <v>130</v>
      </c>
      <c r="BM134" s="216" t="s">
        <v>270</v>
      </c>
    </row>
    <row r="135" s="2" customFormat="1">
      <c r="A135" s="37"/>
      <c r="B135" s="38"/>
      <c r="C135" s="39"/>
      <c r="D135" s="218" t="s">
        <v>132</v>
      </c>
      <c r="E135" s="39"/>
      <c r="F135" s="219" t="s">
        <v>271</v>
      </c>
      <c r="G135" s="39"/>
      <c r="H135" s="39"/>
      <c r="I135" s="220"/>
      <c r="J135" s="39"/>
      <c r="K135" s="39"/>
      <c r="L135" s="43"/>
      <c r="M135" s="221"/>
      <c r="N135" s="222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132</v>
      </c>
      <c r="AU135" s="16" t="s">
        <v>82</v>
      </c>
    </row>
    <row r="136" s="2" customFormat="1" ht="16.5" customHeight="1">
      <c r="A136" s="37"/>
      <c r="B136" s="38"/>
      <c r="C136" s="204" t="s">
        <v>272</v>
      </c>
      <c r="D136" s="204" t="s">
        <v>126</v>
      </c>
      <c r="E136" s="205" t="s">
        <v>273</v>
      </c>
      <c r="F136" s="206" t="s">
        <v>274</v>
      </c>
      <c r="G136" s="207" t="s">
        <v>129</v>
      </c>
      <c r="H136" s="208">
        <v>5</v>
      </c>
      <c r="I136" s="209"/>
      <c r="J136" s="210">
        <f>ROUND(I136*H136,2)</f>
        <v>0</v>
      </c>
      <c r="K136" s="211"/>
      <c r="L136" s="43"/>
      <c r="M136" s="212" t="s">
        <v>19</v>
      </c>
      <c r="N136" s="213" t="s">
        <v>43</v>
      </c>
      <c r="O136" s="83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6" t="s">
        <v>130</v>
      </c>
      <c r="AT136" s="216" t="s">
        <v>126</v>
      </c>
      <c r="AU136" s="216" t="s">
        <v>82</v>
      </c>
      <c r="AY136" s="16" t="s">
        <v>123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6" t="s">
        <v>80</v>
      </c>
      <c r="BK136" s="217">
        <f>ROUND(I136*H136,2)</f>
        <v>0</v>
      </c>
      <c r="BL136" s="16" t="s">
        <v>130</v>
      </c>
      <c r="BM136" s="216" t="s">
        <v>275</v>
      </c>
    </row>
    <row r="137" s="2" customFormat="1">
      <c r="A137" s="37"/>
      <c r="B137" s="38"/>
      <c r="C137" s="39"/>
      <c r="D137" s="218" t="s">
        <v>132</v>
      </c>
      <c r="E137" s="39"/>
      <c r="F137" s="219" t="s">
        <v>276</v>
      </c>
      <c r="G137" s="39"/>
      <c r="H137" s="39"/>
      <c r="I137" s="220"/>
      <c r="J137" s="39"/>
      <c r="K137" s="39"/>
      <c r="L137" s="43"/>
      <c r="M137" s="221"/>
      <c r="N137" s="222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132</v>
      </c>
      <c r="AU137" s="16" t="s">
        <v>82</v>
      </c>
    </row>
    <row r="138" s="2" customFormat="1" ht="21.75" customHeight="1">
      <c r="A138" s="37"/>
      <c r="B138" s="38"/>
      <c r="C138" s="204" t="s">
        <v>277</v>
      </c>
      <c r="D138" s="204" t="s">
        <v>126</v>
      </c>
      <c r="E138" s="205" t="s">
        <v>278</v>
      </c>
      <c r="F138" s="206" t="s">
        <v>279</v>
      </c>
      <c r="G138" s="207" t="s">
        <v>129</v>
      </c>
      <c r="H138" s="208">
        <v>5</v>
      </c>
      <c r="I138" s="209"/>
      <c r="J138" s="210">
        <f>ROUND(I138*H138,2)</f>
        <v>0</v>
      </c>
      <c r="K138" s="211"/>
      <c r="L138" s="43"/>
      <c r="M138" s="212" t="s">
        <v>19</v>
      </c>
      <c r="N138" s="213" t="s">
        <v>43</v>
      </c>
      <c r="O138" s="83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6" t="s">
        <v>130</v>
      </c>
      <c r="AT138" s="216" t="s">
        <v>126</v>
      </c>
      <c r="AU138" s="216" t="s">
        <v>82</v>
      </c>
      <c r="AY138" s="16" t="s">
        <v>123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6" t="s">
        <v>80</v>
      </c>
      <c r="BK138" s="217">
        <f>ROUND(I138*H138,2)</f>
        <v>0</v>
      </c>
      <c r="BL138" s="16" t="s">
        <v>130</v>
      </c>
      <c r="BM138" s="216" t="s">
        <v>280</v>
      </c>
    </row>
    <row r="139" s="2" customFormat="1">
      <c r="A139" s="37"/>
      <c r="B139" s="38"/>
      <c r="C139" s="39"/>
      <c r="D139" s="218" t="s">
        <v>132</v>
      </c>
      <c r="E139" s="39"/>
      <c r="F139" s="219" t="s">
        <v>281</v>
      </c>
      <c r="G139" s="39"/>
      <c r="H139" s="39"/>
      <c r="I139" s="220"/>
      <c r="J139" s="39"/>
      <c r="K139" s="39"/>
      <c r="L139" s="43"/>
      <c r="M139" s="221"/>
      <c r="N139" s="222"/>
      <c r="O139" s="83"/>
      <c r="P139" s="83"/>
      <c r="Q139" s="83"/>
      <c r="R139" s="83"/>
      <c r="S139" s="83"/>
      <c r="T139" s="84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132</v>
      </c>
      <c r="AU139" s="16" t="s">
        <v>82</v>
      </c>
    </row>
    <row r="140" s="2" customFormat="1" ht="24.15" customHeight="1">
      <c r="A140" s="37"/>
      <c r="B140" s="38"/>
      <c r="C140" s="204" t="s">
        <v>282</v>
      </c>
      <c r="D140" s="204" t="s">
        <v>126</v>
      </c>
      <c r="E140" s="205" t="s">
        <v>283</v>
      </c>
      <c r="F140" s="206" t="s">
        <v>284</v>
      </c>
      <c r="G140" s="207" t="s">
        <v>129</v>
      </c>
      <c r="H140" s="208">
        <v>30</v>
      </c>
      <c r="I140" s="209"/>
      <c r="J140" s="210">
        <f>ROUND(I140*H140,2)</f>
        <v>0</v>
      </c>
      <c r="K140" s="211"/>
      <c r="L140" s="43"/>
      <c r="M140" s="212" t="s">
        <v>19</v>
      </c>
      <c r="N140" s="213" t="s">
        <v>43</v>
      </c>
      <c r="O140" s="83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6" t="s">
        <v>130</v>
      </c>
      <c r="AT140" s="216" t="s">
        <v>126</v>
      </c>
      <c r="AU140" s="216" t="s">
        <v>82</v>
      </c>
      <c r="AY140" s="16" t="s">
        <v>123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6" t="s">
        <v>80</v>
      </c>
      <c r="BK140" s="217">
        <f>ROUND(I140*H140,2)</f>
        <v>0</v>
      </c>
      <c r="BL140" s="16" t="s">
        <v>130</v>
      </c>
      <c r="BM140" s="216" t="s">
        <v>285</v>
      </c>
    </row>
    <row r="141" s="2" customFormat="1">
      <c r="A141" s="37"/>
      <c r="B141" s="38"/>
      <c r="C141" s="39"/>
      <c r="D141" s="218" t="s">
        <v>132</v>
      </c>
      <c r="E141" s="39"/>
      <c r="F141" s="219" t="s">
        <v>286</v>
      </c>
      <c r="G141" s="39"/>
      <c r="H141" s="39"/>
      <c r="I141" s="220"/>
      <c r="J141" s="39"/>
      <c r="K141" s="39"/>
      <c r="L141" s="43"/>
      <c r="M141" s="221"/>
      <c r="N141" s="222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132</v>
      </c>
      <c r="AU141" s="16" t="s">
        <v>82</v>
      </c>
    </row>
    <row r="142" s="2" customFormat="1" ht="24.15" customHeight="1">
      <c r="A142" s="37"/>
      <c r="B142" s="38"/>
      <c r="C142" s="204" t="s">
        <v>287</v>
      </c>
      <c r="D142" s="204" t="s">
        <v>126</v>
      </c>
      <c r="E142" s="205" t="s">
        <v>288</v>
      </c>
      <c r="F142" s="206" t="s">
        <v>289</v>
      </c>
      <c r="G142" s="207" t="s">
        <v>129</v>
      </c>
      <c r="H142" s="208">
        <v>32</v>
      </c>
      <c r="I142" s="209"/>
      <c r="J142" s="210">
        <f>ROUND(I142*H142,2)</f>
        <v>0</v>
      </c>
      <c r="K142" s="211"/>
      <c r="L142" s="43"/>
      <c r="M142" s="212" t="s">
        <v>19</v>
      </c>
      <c r="N142" s="213" t="s">
        <v>43</v>
      </c>
      <c r="O142" s="83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6" t="s">
        <v>130</v>
      </c>
      <c r="AT142" s="216" t="s">
        <v>126</v>
      </c>
      <c r="AU142" s="216" t="s">
        <v>82</v>
      </c>
      <c r="AY142" s="16" t="s">
        <v>123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6" t="s">
        <v>80</v>
      </c>
      <c r="BK142" s="217">
        <f>ROUND(I142*H142,2)</f>
        <v>0</v>
      </c>
      <c r="BL142" s="16" t="s">
        <v>130</v>
      </c>
      <c r="BM142" s="216" t="s">
        <v>290</v>
      </c>
    </row>
    <row r="143" s="2" customFormat="1">
      <c r="A143" s="37"/>
      <c r="B143" s="38"/>
      <c r="C143" s="39"/>
      <c r="D143" s="218" t="s">
        <v>132</v>
      </c>
      <c r="E143" s="39"/>
      <c r="F143" s="219" t="s">
        <v>291</v>
      </c>
      <c r="G143" s="39"/>
      <c r="H143" s="39"/>
      <c r="I143" s="220"/>
      <c r="J143" s="39"/>
      <c r="K143" s="39"/>
      <c r="L143" s="43"/>
      <c r="M143" s="221"/>
      <c r="N143" s="222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132</v>
      </c>
      <c r="AU143" s="16" t="s">
        <v>82</v>
      </c>
    </row>
    <row r="144" s="2" customFormat="1" ht="44.25" customHeight="1">
      <c r="A144" s="37"/>
      <c r="B144" s="38"/>
      <c r="C144" s="204" t="s">
        <v>292</v>
      </c>
      <c r="D144" s="204" t="s">
        <v>126</v>
      </c>
      <c r="E144" s="205" t="s">
        <v>293</v>
      </c>
      <c r="F144" s="206" t="s">
        <v>294</v>
      </c>
      <c r="G144" s="207" t="s">
        <v>201</v>
      </c>
      <c r="H144" s="208">
        <v>25</v>
      </c>
      <c r="I144" s="209"/>
      <c r="J144" s="210">
        <f>ROUND(I144*H144,2)</f>
        <v>0</v>
      </c>
      <c r="K144" s="211"/>
      <c r="L144" s="43"/>
      <c r="M144" s="212" t="s">
        <v>19</v>
      </c>
      <c r="N144" s="213" t="s">
        <v>43</v>
      </c>
      <c r="O144" s="83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6" t="s">
        <v>130</v>
      </c>
      <c r="AT144" s="216" t="s">
        <v>126</v>
      </c>
      <c r="AU144" s="216" t="s">
        <v>82</v>
      </c>
      <c r="AY144" s="16" t="s">
        <v>123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6" t="s">
        <v>80</v>
      </c>
      <c r="BK144" s="217">
        <f>ROUND(I144*H144,2)</f>
        <v>0</v>
      </c>
      <c r="BL144" s="16" t="s">
        <v>130</v>
      </c>
      <c r="BM144" s="216" t="s">
        <v>295</v>
      </c>
    </row>
    <row r="145" s="2" customFormat="1">
      <c r="A145" s="37"/>
      <c r="B145" s="38"/>
      <c r="C145" s="39"/>
      <c r="D145" s="218" t="s">
        <v>132</v>
      </c>
      <c r="E145" s="39"/>
      <c r="F145" s="219" t="s">
        <v>296</v>
      </c>
      <c r="G145" s="39"/>
      <c r="H145" s="39"/>
      <c r="I145" s="220"/>
      <c r="J145" s="39"/>
      <c r="K145" s="39"/>
      <c r="L145" s="43"/>
      <c r="M145" s="221"/>
      <c r="N145" s="222"/>
      <c r="O145" s="83"/>
      <c r="P145" s="83"/>
      <c r="Q145" s="83"/>
      <c r="R145" s="83"/>
      <c r="S145" s="83"/>
      <c r="T145" s="84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132</v>
      </c>
      <c r="AU145" s="16" t="s">
        <v>82</v>
      </c>
    </row>
    <row r="146" s="2" customFormat="1" ht="16.5" customHeight="1">
      <c r="A146" s="37"/>
      <c r="B146" s="38"/>
      <c r="C146" s="223" t="s">
        <v>297</v>
      </c>
      <c r="D146" s="223" t="s">
        <v>120</v>
      </c>
      <c r="E146" s="224" t="s">
        <v>298</v>
      </c>
      <c r="F146" s="225" t="s">
        <v>299</v>
      </c>
      <c r="G146" s="226" t="s">
        <v>300</v>
      </c>
      <c r="H146" s="227">
        <v>1</v>
      </c>
      <c r="I146" s="228"/>
      <c r="J146" s="229">
        <f>ROUND(I146*H146,2)</f>
        <v>0</v>
      </c>
      <c r="K146" s="230"/>
      <c r="L146" s="231"/>
      <c r="M146" s="232" t="s">
        <v>19</v>
      </c>
      <c r="N146" s="233" t="s">
        <v>43</v>
      </c>
      <c r="O146" s="83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6" t="s">
        <v>137</v>
      </c>
      <c r="AT146" s="216" t="s">
        <v>120</v>
      </c>
      <c r="AU146" s="216" t="s">
        <v>82</v>
      </c>
      <c r="AY146" s="16" t="s">
        <v>123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6" t="s">
        <v>80</v>
      </c>
      <c r="BK146" s="217">
        <f>ROUND(I146*H146,2)</f>
        <v>0</v>
      </c>
      <c r="BL146" s="16" t="s">
        <v>130</v>
      </c>
      <c r="BM146" s="216" t="s">
        <v>301</v>
      </c>
    </row>
    <row r="147" s="12" customFormat="1" ht="22.8" customHeight="1">
      <c r="A147" s="12"/>
      <c r="B147" s="188"/>
      <c r="C147" s="189"/>
      <c r="D147" s="190" t="s">
        <v>71</v>
      </c>
      <c r="E147" s="202" t="s">
        <v>302</v>
      </c>
      <c r="F147" s="202" t="s">
        <v>303</v>
      </c>
      <c r="G147" s="189"/>
      <c r="H147" s="189"/>
      <c r="I147" s="192"/>
      <c r="J147" s="203">
        <f>BK147</f>
        <v>0</v>
      </c>
      <c r="K147" s="189"/>
      <c r="L147" s="194"/>
      <c r="M147" s="195"/>
      <c r="N147" s="196"/>
      <c r="O147" s="196"/>
      <c r="P147" s="197">
        <f>SUM(P148:P189)</f>
        <v>0</v>
      </c>
      <c r="Q147" s="196"/>
      <c r="R147" s="197">
        <f>SUM(R148:R189)</f>
        <v>0.0053520000000000009</v>
      </c>
      <c r="S147" s="196"/>
      <c r="T147" s="198">
        <f>SUM(T148:T189)</f>
        <v>9.3350000000000009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99" t="s">
        <v>122</v>
      </c>
      <c r="AT147" s="200" t="s">
        <v>71</v>
      </c>
      <c r="AU147" s="200" t="s">
        <v>80</v>
      </c>
      <c r="AY147" s="199" t="s">
        <v>123</v>
      </c>
      <c r="BK147" s="201">
        <f>SUM(BK148:BK189)</f>
        <v>0</v>
      </c>
    </row>
    <row r="148" s="2" customFormat="1" ht="49.05" customHeight="1">
      <c r="A148" s="37"/>
      <c r="B148" s="38"/>
      <c r="C148" s="204" t="s">
        <v>304</v>
      </c>
      <c r="D148" s="204" t="s">
        <v>126</v>
      </c>
      <c r="E148" s="205" t="s">
        <v>305</v>
      </c>
      <c r="F148" s="206" t="s">
        <v>306</v>
      </c>
      <c r="G148" s="207" t="s">
        <v>307</v>
      </c>
      <c r="H148" s="208">
        <v>6.2999999999999998</v>
      </c>
      <c r="I148" s="209"/>
      <c r="J148" s="210">
        <f>ROUND(I148*H148,2)</f>
        <v>0</v>
      </c>
      <c r="K148" s="211"/>
      <c r="L148" s="43"/>
      <c r="M148" s="212" t="s">
        <v>19</v>
      </c>
      <c r="N148" s="213" t="s">
        <v>43</v>
      </c>
      <c r="O148" s="83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6" t="s">
        <v>130</v>
      </c>
      <c r="AT148" s="216" t="s">
        <v>126</v>
      </c>
      <c r="AU148" s="216" t="s">
        <v>82</v>
      </c>
      <c r="AY148" s="16" t="s">
        <v>123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6" t="s">
        <v>80</v>
      </c>
      <c r="BK148" s="217">
        <f>ROUND(I148*H148,2)</f>
        <v>0</v>
      </c>
      <c r="BL148" s="16" t="s">
        <v>130</v>
      </c>
      <c r="BM148" s="216" t="s">
        <v>308</v>
      </c>
    </row>
    <row r="149" s="2" customFormat="1">
      <c r="A149" s="37"/>
      <c r="B149" s="38"/>
      <c r="C149" s="39"/>
      <c r="D149" s="218" t="s">
        <v>132</v>
      </c>
      <c r="E149" s="39"/>
      <c r="F149" s="219" t="s">
        <v>309</v>
      </c>
      <c r="G149" s="39"/>
      <c r="H149" s="39"/>
      <c r="I149" s="220"/>
      <c r="J149" s="39"/>
      <c r="K149" s="39"/>
      <c r="L149" s="43"/>
      <c r="M149" s="221"/>
      <c r="N149" s="222"/>
      <c r="O149" s="83"/>
      <c r="P149" s="83"/>
      <c r="Q149" s="83"/>
      <c r="R149" s="83"/>
      <c r="S149" s="83"/>
      <c r="T149" s="84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132</v>
      </c>
      <c r="AU149" s="16" t="s">
        <v>82</v>
      </c>
    </row>
    <row r="150" s="2" customFormat="1" ht="49.05" customHeight="1">
      <c r="A150" s="37"/>
      <c r="B150" s="38"/>
      <c r="C150" s="204" t="s">
        <v>310</v>
      </c>
      <c r="D150" s="204" t="s">
        <v>126</v>
      </c>
      <c r="E150" s="205" t="s">
        <v>311</v>
      </c>
      <c r="F150" s="206" t="s">
        <v>312</v>
      </c>
      <c r="G150" s="207" t="s">
        <v>307</v>
      </c>
      <c r="H150" s="208">
        <v>4.1310000000000002</v>
      </c>
      <c r="I150" s="209"/>
      <c r="J150" s="210">
        <f>ROUND(I150*H150,2)</f>
        <v>0</v>
      </c>
      <c r="K150" s="211"/>
      <c r="L150" s="43"/>
      <c r="M150" s="212" t="s">
        <v>19</v>
      </c>
      <c r="N150" s="213" t="s">
        <v>43</v>
      </c>
      <c r="O150" s="83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16" t="s">
        <v>130</v>
      </c>
      <c r="AT150" s="216" t="s">
        <v>126</v>
      </c>
      <c r="AU150" s="216" t="s">
        <v>82</v>
      </c>
      <c r="AY150" s="16" t="s">
        <v>123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6" t="s">
        <v>80</v>
      </c>
      <c r="BK150" s="217">
        <f>ROUND(I150*H150,2)</f>
        <v>0</v>
      </c>
      <c r="BL150" s="16" t="s">
        <v>130</v>
      </c>
      <c r="BM150" s="216" t="s">
        <v>313</v>
      </c>
    </row>
    <row r="151" s="2" customFormat="1">
      <c r="A151" s="37"/>
      <c r="B151" s="38"/>
      <c r="C151" s="39"/>
      <c r="D151" s="218" t="s">
        <v>132</v>
      </c>
      <c r="E151" s="39"/>
      <c r="F151" s="219" t="s">
        <v>314</v>
      </c>
      <c r="G151" s="39"/>
      <c r="H151" s="39"/>
      <c r="I151" s="220"/>
      <c r="J151" s="39"/>
      <c r="K151" s="39"/>
      <c r="L151" s="43"/>
      <c r="M151" s="221"/>
      <c r="N151" s="222"/>
      <c r="O151" s="83"/>
      <c r="P151" s="83"/>
      <c r="Q151" s="83"/>
      <c r="R151" s="83"/>
      <c r="S151" s="83"/>
      <c r="T151" s="84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132</v>
      </c>
      <c r="AU151" s="16" t="s">
        <v>82</v>
      </c>
    </row>
    <row r="152" s="2" customFormat="1" ht="49.05" customHeight="1">
      <c r="A152" s="37"/>
      <c r="B152" s="38"/>
      <c r="C152" s="204" t="s">
        <v>315</v>
      </c>
      <c r="D152" s="204" t="s">
        <v>126</v>
      </c>
      <c r="E152" s="205" t="s">
        <v>316</v>
      </c>
      <c r="F152" s="206" t="s">
        <v>317</v>
      </c>
      <c r="G152" s="207" t="s">
        <v>307</v>
      </c>
      <c r="H152" s="208">
        <v>10.430999999999999</v>
      </c>
      <c r="I152" s="209"/>
      <c r="J152" s="210">
        <f>ROUND(I152*H152,2)</f>
        <v>0</v>
      </c>
      <c r="K152" s="211"/>
      <c r="L152" s="43"/>
      <c r="M152" s="212" t="s">
        <v>19</v>
      </c>
      <c r="N152" s="213" t="s">
        <v>43</v>
      </c>
      <c r="O152" s="83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16" t="s">
        <v>130</v>
      </c>
      <c r="AT152" s="216" t="s">
        <v>126</v>
      </c>
      <c r="AU152" s="216" t="s">
        <v>82</v>
      </c>
      <c r="AY152" s="16" t="s">
        <v>123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6" t="s">
        <v>80</v>
      </c>
      <c r="BK152" s="217">
        <f>ROUND(I152*H152,2)</f>
        <v>0</v>
      </c>
      <c r="BL152" s="16" t="s">
        <v>130</v>
      </c>
      <c r="BM152" s="216" t="s">
        <v>318</v>
      </c>
    </row>
    <row r="153" s="2" customFormat="1">
      <c r="A153" s="37"/>
      <c r="B153" s="38"/>
      <c r="C153" s="39"/>
      <c r="D153" s="218" t="s">
        <v>132</v>
      </c>
      <c r="E153" s="39"/>
      <c r="F153" s="219" t="s">
        <v>319</v>
      </c>
      <c r="G153" s="39"/>
      <c r="H153" s="39"/>
      <c r="I153" s="220"/>
      <c r="J153" s="39"/>
      <c r="K153" s="39"/>
      <c r="L153" s="43"/>
      <c r="M153" s="221"/>
      <c r="N153" s="222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132</v>
      </c>
      <c r="AU153" s="16" t="s">
        <v>82</v>
      </c>
    </row>
    <row r="154" s="2" customFormat="1" ht="49.05" customHeight="1">
      <c r="A154" s="37"/>
      <c r="B154" s="38"/>
      <c r="C154" s="204" t="s">
        <v>320</v>
      </c>
      <c r="D154" s="204" t="s">
        <v>126</v>
      </c>
      <c r="E154" s="205" t="s">
        <v>321</v>
      </c>
      <c r="F154" s="206" t="s">
        <v>322</v>
      </c>
      <c r="G154" s="207" t="s">
        <v>136</v>
      </c>
      <c r="H154" s="208">
        <v>6</v>
      </c>
      <c r="I154" s="209"/>
      <c r="J154" s="210">
        <f>ROUND(I154*H154,2)</f>
        <v>0</v>
      </c>
      <c r="K154" s="211"/>
      <c r="L154" s="43"/>
      <c r="M154" s="212" t="s">
        <v>19</v>
      </c>
      <c r="N154" s="213" t="s">
        <v>43</v>
      </c>
      <c r="O154" s="83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6" t="s">
        <v>130</v>
      </c>
      <c r="AT154" s="216" t="s">
        <v>126</v>
      </c>
      <c r="AU154" s="216" t="s">
        <v>82</v>
      </c>
      <c r="AY154" s="16" t="s">
        <v>123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6" t="s">
        <v>80</v>
      </c>
      <c r="BK154" s="217">
        <f>ROUND(I154*H154,2)</f>
        <v>0</v>
      </c>
      <c r="BL154" s="16" t="s">
        <v>130</v>
      </c>
      <c r="BM154" s="216" t="s">
        <v>323</v>
      </c>
    </row>
    <row r="155" s="2" customFormat="1">
      <c r="A155" s="37"/>
      <c r="B155" s="38"/>
      <c r="C155" s="39"/>
      <c r="D155" s="218" t="s">
        <v>132</v>
      </c>
      <c r="E155" s="39"/>
      <c r="F155" s="219" t="s">
        <v>324</v>
      </c>
      <c r="G155" s="39"/>
      <c r="H155" s="39"/>
      <c r="I155" s="220"/>
      <c r="J155" s="39"/>
      <c r="K155" s="39"/>
      <c r="L155" s="43"/>
      <c r="M155" s="221"/>
      <c r="N155" s="222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132</v>
      </c>
      <c r="AU155" s="16" t="s">
        <v>82</v>
      </c>
    </row>
    <row r="156" s="2" customFormat="1" ht="24.15" customHeight="1">
      <c r="A156" s="37"/>
      <c r="B156" s="38"/>
      <c r="C156" s="204" t="s">
        <v>325</v>
      </c>
      <c r="D156" s="204" t="s">
        <v>126</v>
      </c>
      <c r="E156" s="205" t="s">
        <v>326</v>
      </c>
      <c r="F156" s="206" t="s">
        <v>327</v>
      </c>
      <c r="G156" s="207" t="s">
        <v>307</v>
      </c>
      <c r="H156" s="208">
        <v>0.41299999999999998</v>
      </c>
      <c r="I156" s="209"/>
      <c r="J156" s="210">
        <f>ROUND(I156*H156,2)</f>
        <v>0</v>
      </c>
      <c r="K156" s="211"/>
      <c r="L156" s="43"/>
      <c r="M156" s="212" t="s">
        <v>19</v>
      </c>
      <c r="N156" s="213" t="s">
        <v>43</v>
      </c>
      <c r="O156" s="83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6" t="s">
        <v>130</v>
      </c>
      <c r="AT156" s="216" t="s">
        <v>126</v>
      </c>
      <c r="AU156" s="216" t="s">
        <v>82</v>
      </c>
      <c r="AY156" s="16" t="s">
        <v>123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6" t="s">
        <v>80</v>
      </c>
      <c r="BK156" s="217">
        <f>ROUND(I156*H156,2)</f>
        <v>0</v>
      </c>
      <c r="BL156" s="16" t="s">
        <v>130</v>
      </c>
      <c r="BM156" s="216" t="s">
        <v>328</v>
      </c>
    </row>
    <row r="157" s="2" customFormat="1">
      <c r="A157" s="37"/>
      <c r="B157" s="38"/>
      <c r="C157" s="39"/>
      <c r="D157" s="218" t="s">
        <v>132</v>
      </c>
      <c r="E157" s="39"/>
      <c r="F157" s="219" t="s">
        <v>329</v>
      </c>
      <c r="G157" s="39"/>
      <c r="H157" s="39"/>
      <c r="I157" s="220"/>
      <c r="J157" s="39"/>
      <c r="K157" s="39"/>
      <c r="L157" s="43"/>
      <c r="M157" s="221"/>
      <c r="N157" s="222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132</v>
      </c>
      <c r="AU157" s="16" t="s">
        <v>82</v>
      </c>
    </row>
    <row r="158" s="2" customFormat="1" ht="24.15" customHeight="1">
      <c r="A158" s="37"/>
      <c r="B158" s="38"/>
      <c r="C158" s="204" t="s">
        <v>330</v>
      </c>
      <c r="D158" s="204" t="s">
        <v>126</v>
      </c>
      <c r="E158" s="205" t="s">
        <v>331</v>
      </c>
      <c r="F158" s="206" t="s">
        <v>332</v>
      </c>
      <c r="G158" s="207" t="s">
        <v>307</v>
      </c>
      <c r="H158" s="208">
        <v>0.41299999999999998</v>
      </c>
      <c r="I158" s="209"/>
      <c r="J158" s="210">
        <f>ROUND(I158*H158,2)</f>
        <v>0</v>
      </c>
      <c r="K158" s="211"/>
      <c r="L158" s="43"/>
      <c r="M158" s="212" t="s">
        <v>19</v>
      </c>
      <c r="N158" s="213" t="s">
        <v>43</v>
      </c>
      <c r="O158" s="83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6" t="s">
        <v>130</v>
      </c>
      <c r="AT158" s="216" t="s">
        <v>126</v>
      </c>
      <c r="AU158" s="216" t="s">
        <v>82</v>
      </c>
      <c r="AY158" s="16" t="s">
        <v>123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6" t="s">
        <v>80</v>
      </c>
      <c r="BK158" s="217">
        <f>ROUND(I158*H158,2)</f>
        <v>0</v>
      </c>
      <c r="BL158" s="16" t="s">
        <v>130</v>
      </c>
      <c r="BM158" s="216" t="s">
        <v>333</v>
      </c>
    </row>
    <row r="159" s="2" customFormat="1">
      <c r="A159" s="37"/>
      <c r="B159" s="38"/>
      <c r="C159" s="39"/>
      <c r="D159" s="218" t="s">
        <v>132</v>
      </c>
      <c r="E159" s="39"/>
      <c r="F159" s="219" t="s">
        <v>334</v>
      </c>
      <c r="G159" s="39"/>
      <c r="H159" s="39"/>
      <c r="I159" s="220"/>
      <c r="J159" s="39"/>
      <c r="K159" s="39"/>
      <c r="L159" s="43"/>
      <c r="M159" s="221"/>
      <c r="N159" s="222"/>
      <c r="O159" s="83"/>
      <c r="P159" s="83"/>
      <c r="Q159" s="83"/>
      <c r="R159" s="83"/>
      <c r="S159" s="83"/>
      <c r="T159" s="84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132</v>
      </c>
      <c r="AU159" s="16" t="s">
        <v>82</v>
      </c>
    </row>
    <row r="160" s="2" customFormat="1" ht="16.5" customHeight="1">
      <c r="A160" s="37"/>
      <c r="B160" s="38"/>
      <c r="C160" s="204" t="s">
        <v>335</v>
      </c>
      <c r="D160" s="204" t="s">
        <v>126</v>
      </c>
      <c r="E160" s="205" t="s">
        <v>336</v>
      </c>
      <c r="F160" s="206" t="s">
        <v>337</v>
      </c>
      <c r="G160" s="207" t="s">
        <v>307</v>
      </c>
      <c r="H160" s="208">
        <v>3.6749999999999998</v>
      </c>
      <c r="I160" s="209"/>
      <c r="J160" s="210">
        <f>ROUND(I160*H160,2)</f>
        <v>0</v>
      </c>
      <c r="K160" s="211"/>
      <c r="L160" s="43"/>
      <c r="M160" s="212" t="s">
        <v>19</v>
      </c>
      <c r="N160" s="213" t="s">
        <v>43</v>
      </c>
      <c r="O160" s="83"/>
      <c r="P160" s="214">
        <f>O160*H160</f>
        <v>0</v>
      </c>
      <c r="Q160" s="214">
        <v>0</v>
      </c>
      <c r="R160" s="214">
        <f>Q160*H160</f>
        <v>0</v>
      </c>
      <c r="S160" s="214">
        <v>2.2000000000000002</v>
      </c>
      <c r="T160" s="215">
        <f>S160*H160</f>
        <v>8.0850000000000009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16" t="s">
        <v>130</v>
      </c>
      <c r="AT160" s="216" t="s">
        <v>126</v>
      </c>
      <c r="AU160" s="216" t="s">
        <v>82</v>
      </c>
      <c r="AY160" s="16" t="s">
        <v>123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6" t="s">
        <v>80</v>
      </c>
      <c r="BK160" s="217">
        <f>ROUND(I160*H160,2)</f>
        <v>0</v>
      </c>
      <c r="BL160" s="16" t="s">
        <v>130</v>
      </c>
      <c r="BM160" s="216" t="s">
        <v>338</v>
      </c>
    </row>
    <row r="161" s="2" customFormat="1">
      <c r="A161" s="37"/>
      <c r="B161" s="38"/>
      <c r="C161" s="39"/>
      <c r="D161" s="218" t="s">
        <v>132</v>
      </c>
      <c r="E161" s="39"/>
      <c r="F161" s="219" t="s">
        <v>339</v>
      </c>
      <c r="G161" s="39"/>
      <c r="H161" s="39"/>
      <c r="I161" s="220"/>
      <c r="J161" s="39"/>
      <c r="K161" s="39"/>
      <c r="L161" s="43"/>
      <c r="M161" s="221"/>
      <c r="N161" s="222"/>
      <c r="O161" s="83"/>
      <c r="P161" s="83"/>
      <c r="Q161" s="83"/>
      <c r="R161" s="83"/>
      <c r="S161" s="83"/>
      <c r="T161" s="84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132</v>
      </c>
      <c r="AU161" s="16" t="s">
        <v>82</v>
      </c>
    </row>
    <row r="162" s="2" customFormat="1" ht="24.15" customHeight="1">
      <c r="A162" s="37"/>
      <c r="B162" s="38"/>
      <c r="C162" s="204" t="s">
        <v>340</v>
      </c>
      <c r="D162" s="204" t="s">
        <v>126</v>
      </c>
      <c r="E162" s="205" t="s">
        <v>341</v>
      </c>
      <c r="F162" s="206" t="s">
        <v>342</v>
      </c>
      <c r="G162" s="207" t="s">
        <v>343</v>
      </c>
      <c r="H162" s="208">
        <v>4.2000000000000002</v>
      </c>
      <c r="I162" s="209"/>
      <c r="J162" s="210">
        <f>ROUND(I162*H162,2)</f>
        <v>0</v>
      </c>
      <c r="K162" s="211"/>
      <c r="L162" s="43"/>
      <c r="M162" s="212" t="s">
        <v>19</v>
      </c>
      <c r="N162" s="213" t="s">
        <v>43</v>
      </c>
      <c r="O162" s="83"/>
      <c r="P162" s="214">
        <f>O162*H162</f>
        <v>0</v>
      </c>
      <c r="Q162" s="214">
        <v>0.00116</v>
      </c>
      <c r="R162" s="214">
        <f>Q162*H162</f>
        <v>0.0048720000000000005</v>
      </c>
      <c r="S162" s="214">
        <v>0</v>
      </c>
      <c r="T162" s="21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16" t="s">
        <v>130</v>
      </c>
      <c r="AT162" s="216" t="s">
        <v>126</v>
      </c>
      <c r="AU162" s="216" t="s">
        <v>82</v>
      </c>
      <c r="AY162" s="16" t="s">
        <v>123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6" t="s">
        <v>80</v>
      </c>
      <c r="BK162" s="217">
        <f>ROUND(I162*H162,2)</f>
        <v>0</v>
      </c>
      <c r="BL162" s="16" t="s">
        <v>130</v>
      </c>
      <c r="BM162" s="216" t="s">
        <v>344</v>
      </c>
    </row>
    <row r="163" s="2" customFormat="1">
      <c r="A163" s="37"/>
      <c r="B163" s="38"/>
      <c r="C163" s="39"/>
      <c r="D163" s="218" t="s">
        <v>132</v>
      </c>
      <c r="E163" s="39"/>
      <c r="F163" s="219" t="s">
        <v>345</v>
      </c>
      <c r="G163" s="39"/>
      <c r="H163" s="39"/>
      <c r="I163" s="220"/>
      <c r="J163" s="39"/>
      <c r="K163" s="39"/>
      <c r="L163" s="43"/>
      <c r="M163" s="221"/>
      <c r="N163" s="222"/>
      <c r="O163" s="83"/>
      <c r="P163" s="83"/>
      <c r="Q163" s="83"/>
      <c r="R163" s="83"/>
      <c r="S163" s="83"/>
      <c r="T163" s="84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132</v>
      </c>
      <c r="AU163" s="16" t="s">
        <v>82</v>
      </c>
    </row>
    <row r="164" s="2" customFormat="1" ht="24.15" customHeight="1">
      <c r="A164" s="37"/>
      <c r="B164" s="38"/>
      <c r="C164" s="204" t="s">
        <v>346</v>
      </c>
      <c r="D164" s="204" t="s">
        <v>126</v>
      </c>
      <c r="E164" s="205" t="s">
        <v>347</v>
      </c>
      <c r="F164" s="206" t="s">
        <v>348</v>
      </c>
      <c r="G164" s="207" t="s">
        <v>343</v>
      </c>
      <c r="H164" s="208">
        <v>4.2000000000000002</v>
      </c>
      <c r="I164" s="209"/>
      <c r="J164" s="210">
        <f>ROUND(I164*H164,2)</f>
        <v>0</v>
      </c>
      <c r="K164" s="211"/>
      <c r="L164" s="43"/>
      <c r="M164" s="212" t="s">
        <v>19</v>
      </c>
      <c r="N164" s="213" t="s">
        <v>43</v>
      </c>
      <c r="O164" s="83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16" t="s">
        <v>130</v>
      </c>
      <c r="AT164" s="216" t="s">
        <v>126</v>
      </c>
      <c r="AU164" s="216" t="s">
        <v>82</v>
      </c>
      <c r="AY164" s="16" t="s">
        <v>123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6" t="s">
        <v>80</v>
      </c>
      <c r="BK164" s="217">
        <f>ROUND(I164*H164,2)</f>
        <v>0</v>
      </c>
      <c r="BL164" s="16" t="s">
        <v>130</v>
      </c>
      <c r="BM164" s="216" t="s">
        <v>349</v>
      </c>
    </row>
    <row r="165" s="2" customFormat="1">
      <c r="A165" s="37"/>
      <c r="B165" s="38"/>
      <c r="C165" s="39"/>
      <c r="D165" s="218" t="s">
        <v>132</v>
      </c>
      <c r="E165" s="39"/>
      <c r="F165" s="219" t="s">
        <v>350</v>
      </c>
      <c r="G165" s="39"/>
      <c r="H165" s="39"/>
      <c r="I165" s="220"/>
      <c r="J165" s="39"/>
      <c r="K165" s="39"/>
      <c r="L165" s="43"/>
      <c r="M165" s="221"/>
      <c r="N165" s="222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132</v>
      </c>
      <c r="AU165" s="16" t="s">
        <v>82</v>
      </c>
    </row>
    <row r="166" s="2" customFormat="1" ht="33" customHeight="1">
      <c r="A166" s="37"/>
      <c r="B166" s="38"/>
      <c r="C166" s="204" t="s">
        <v>351</v>
      </c>
      <c r="D166" s="204" t="s">
        <v>126</v>
      </c>
      <c r="E166" s="205" t="s">
        <v>352</v>
      </c>
      <c r="F166" s="206" t="s">
        <v>353</v>
      </c>
      <c r="G166" s="207" t="s">
        <v>307</v>
      </c>
      <c r="H166" s="208">
        <v>4.1310000000000002</v>
      </c>
      <c r="I166" s="209"/>
      <c r="J166" s="210">
        <f>ROUND(I166*H166,2)</f>
        <v>0</v>
      </c>
      <c r="K166" s="211"/>
      <c r="L166" s="43"/>
      <c r="M166" s="212" t="s">
        <v>19</v>
      </c>
      <c r="N166" s="213" t="s">
        <v>43</v>
      </c>
      <c r="O166" s="83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6" t="s">
        <v>130</v>
      </c>
      <c r="AT166" s="216" t="s">
        <v>126</v>
      </c>
      <c r="AU166" s="216" t="s">
        <v>82</v>
      </c>
      <c r="AY166" s="16" t="s">
        <v>123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6" t="s">
        <v>80</v>
      </c>
      <c r="BK166" s="217">
        <f>ROUND(I166*H166,2)</f>
        <v>0</v>
      </c>
      <c r="BL166" s="16" t="s">
        <v>130</v>
      </c>
      <c r="BM166" s="216" t="s">
        <v>354</v>
      </c>
    </row>
    <row r="167" s="2" customFormat="1">
      <c r="A167" s="37"/>
      <c r="B167" s="38"/>
      <c r="C167" s="39"/>
      <c r="D167" s="218" t="s">
        <v>132</v>
      </c>
      <c r="E167" s="39"/>
      <c r="F167" s="219" t="s">
        <v>355</v>
      </c>
      <c r="G167" s="39"/>
      <c r="H167" s="39"/>
      <c r="I167" s="220"/>
      <c r="J167" s="39"/>
      <c r="K167" s="39"/>
      <c r="L167" s="43"/>
      <c r="M167" s="221"/>
      <c r="N167" s="222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132</v>
      </c>
      <c r="AU167" s="16" t="s">
        <v>82</v>
      </c>
    </row>
    <row r="168" s="2" customFormat="1" ht="16.5" customHeight="1">
      <c r="A168" s="37"/>
      <c r="B168" s="38"/>
      <c r="C168" s="223" t="s">
        <v>356</v>
      </c>
      <c r="D168" s="223" t="s">
        <v>120</v>
      </c>
      <c r="E168" s="224" t="s">
        <v>357</v>
      </c>
      <c r="F168" s="225" t="s">
        <v>358</v>
      </c>
      <c r="G168" s="226" t="s">
        <v>136</v>
      </c>
      <c r="H168" s="227">
        <v>3</v>
      </c>
      <c r="I168" s="228"/>
      <c r="J168" s="229">
        <f>ROUND(I168*H168,2)</f>
        <v>0</v>
      </c>
      <c r="K168" s="230"/>
      <c r="L168" s="231"/>
      <c r="M168" s="232" t="s">
        <v>19</v>
      </c>
      <c r="N168" s="233" t="s">
        <v>43</v>
      </c>
      <c r="O168" s="83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16" t="s">
        <v>137</v>
      </c>
      <c r="AT168" s="216" t="s">
        <v>120</v>
      </c>
      <c r="AU168" s="216" t="s">
        <v>82</v>
      </c>
      <c r="AY168" s="16" t="s">
        <v>123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6" t="s">
        <v>80</v>
      </c>
      <c r="BK168" s="217">
        <f>ROUND(I168*H168,2)</f>
        <v>0</v>
      </c>
      <c r="BL168" s="16" t="s">
        <v>130</v>
      </c>
      <c r="BM168" s="216" t="s">
        <v>359</v>
      </c>
    </row>
    <row r="169" s="2" customFormat="1" ht="16.5" customHeight="1">
      <c r="A169" s="37"/>
      <c r="B169" s="38"/>
      <c r="C169" s="223" t="s">
        <v>360</v>
      </c>
      <c r="D169" s="223" t="s">
        <v>120</v>
      </c>
      <c r="E169" s="224" t="s">
        <v>361</v>
      </c>
      <c r="F169" s="225" t="s">
        <v>362</v>
      </c>
      <c r="G169" s="226" t="s">
        <v>307</v>
      </c>
      <c r="H169" s="227">
        <v>0.40500000000000003</v>
      </c>
      <c r="I169" s="228"/>
      <c r="J169" s="229">
        <f>ROUND(I169*H169,2)</f>
        <v>0</v>
      </c>
      <c r="K169" s="230"/>
      <c r="L169" s="231"/>
      <c r="M169" s="232" t="s">
        <v>19</v>
      </c>
      <c r="N169" s="233" t="s">
        <v>43</v>
      </c>
      <c r="O169" s="83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16" t="s">
        <v>137</v>
      </c>
      <c r="AT169" s="216" t="s">
        <v>120</v>
      </c>
      <c r="AU169" s="216" t="s">
        <v>82</v>
      </c>
      <c r="AY169" s="16" t="s">
        <v>123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6" t="s">
        <v>80</v>
      </c>
      <c r="BK169" s="217">
        <f>ROUND(I169*H169,2)</f>
        <v>0</v>
      </c>
      <c r="BL169" s="16" t="s">
        <v>130</v>
      </c>
      <c r="BM169" s="216" t="s">
        <v>363</v>
      </c>
    </row>
    <row r="170" s="2" customFormat="1" ht="24.15" customHeight="1">
      <c r="A170" s="37"/>
      <c r="B170" s="38"/>
      <c r="C170" s="204" t="s">
        <v>364</v>
      </c>
      <c r="D170" s="204" t="s">
        <v>126</v>
      </c>
      <c r="E170" s="205" t="s">
        <v>365</v>
      </c>
      <c r="F170" s="206" t="s">
        <v>366</v>
      </c>
      <c r="G170" s="207" t="s">
        <v>367</v>
      </c>
      <c r="H170" s="208">
        <v>9.3350000000000009</v>
      </c>
      <c r="I170" s="209"/>
      <c r="J170" s="210">
        <f>ROUND(I170*H170,2)</f>
        <v>0</v>
      </c>
      <c r="K170" s="211"/>
      <c r="L170" s="43"/>
      <c r="M170" s="212" t="s">
        <v>19</v>
      </c>
      <c r="N170" s="213" t="s">
        <v>43</v>
      </c>
      <c r="O170" s="83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16" t="s">
        <v>130</v>
      </c>
      <c r="AT170" s="216" t="s">
        <v>126</v>
      </c>
      <c r="AU170" s="216" t="s">
        <v>82</v>
      </c>
      <c r="AY170" s="16" t="s">
        <v>123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6" t="s">
        <v>80</v>
      </c>
      <c r="BK170" s="217">
        <f>ROUND(I170*H170,2)</f>
        <v>0</v>
      </c>
      <c r="BL170" s="16" t="s">
        <v>130</v>
      </c>
      <c r="BM170" s="216" t="s">
        <v>368</v>
      </c>
    </row>
    <row r="171" s="2" customFormat="1">
      <c r="A171" s="37"/>
      <c r="B171" s="38"/>
      <c r="C171" s="39"/>
      <c r="D171" s="218" t="s">
        <v>132</v>
      </c>
      <c r="E171" s="39"/>
      <c r="F171" s="219" t="s">
        <v>369</v>
      </c>
      <c r="G171" s="39"/>
      <c r="H171" s="39"/>
      <c r="I171" s="220"/>
      <c r="J171" s="39"/>
      <c r="K171" s="39"/>
      <c r="L171" s="43"/>
      <c r="M171" s="221"/>
      <c r="N171" s="222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132</v>
      </c>
      <c r="AU171" s="16" t="s">
        <v>82</v>
      </c>
    </row>
    <row r="172" s="2" customFormat="1" ht="37.8" customHeight="1">
      <c r="A172" s="37"/>
      <c r="B172" s="38"/>
      <c r="C172" s="204" t="s">
        <v>370</v>
      </c>
      <c r="D172" s="204" t="s">
        <v>126</v>
      </c>
      <c r="E172" s="205" t="s">
        <v>371</v>
      </c>
      <c r="F172" s="206" t="s">
        <v>372</v>
      </c>
      <c r="G172" s="207" t="s">
        <v>367</v>
      </c>
      <c r="H172" s="208">
        <v>224.03999999999999</v>
      </c>
      <c r="I172" s="209"/>
      <c r="J172" s="210">
        <f>ROUND(I172*H172,2)</f>
        <v>0</v>
      </c>
      <c r="K172" s="211"/>
      <c r="L172" s="43"/>
      <c r="M172" s="212" t="s">
        <v>19</v>
      </c>
      <c r="N172" s="213" t="s">
        <v>43</v>
      </c>
      <c r="O172" s="83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16" t="s">
        <v>130</v>
      </c>
      <c r="AT172" s="216" t="s">
        <v>126</v>
      </c>
      <c r="AU172" s="216" t="s">
        <v>82</v>
      </c>
      <c r="AY172" s="16" t="s">
        <v>123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6" t="s">
        <v>80</v>
      </c>
      <c r="BK172" s="217">
        <f>ROUND(I172*H172,2)</f>
        <v>0</v>
      </c>
      <c r="BL172" s="16" t="s">
        <v>130</v>
      </c>
      <c r="BM172" s="216" t="s">
        <v>373</v>
      </c>
    </row>
    <row r="173" s="2" customFormat="1">
      <c r="A173" s="37"/>
      <c r="B173" s="38"/>
      <c r="C173" s="39"/>
      <c r="D173" s="218" t="s">
        <v>132</v>
      </c>
      <c r="E173" s="39"/>
      <c r="F173" s="219" t="s">
        <v>374</v>
      </c>
      <c r="G173" s="39"/>
      <c r="H173" s="39"/>
      <c r="I173" s="220"/>
      <c r="J173" s="39"/>
      <c r="K173" s="39"/>
      <c r="L173" s="43"/>
      <c r="M173" s="221"/>
      <c r="N173" s="222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132</v>
      </c>
      <c r="AU173" s="16" t="s">
        <v>82</v>
      </c>
    </row>
    <row r="174" s="2" customFormat="1" ht="33" customHeight="1">
      <c r="A174" s="37"/>
      <c r="B174" s="38"/>
      <c r="C174" s="204" t="s">
        <v>375</v>
      </c>
      <c r="D174" s="204" t="s">
        <v>126</v>
      </c>
      <c r="E174" s="205" t="s">
        <v>376</v>
      </c>
      <c r="F174" s="206" t="s">
        <v>377</v>
      </c>
      <c r="G174" s="207" t="s">
        <v>367</v>
      </c>
      <c r="H174" s="208">
        <v>0.82599999999999996</v>
      </c>
      <c r="I174" s="209"/>
      <c r="J174" s="210">
        <f>ROUND(I174*H174,2)</f>
        <v>0</v>
      </c>
      <c r="K174" s="211"/>
      <c r="L174" s="43"/>
      <c r="M174" s="212" t="s">
        <v>19</v>
      </c>
      <c r="N174" s="213" t="s">
        <v>43</v>
      </c>
      <c r="O174" s="83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16" t="s">
        <v>130</v>
      </c>
      <c r="AT174" s="216" t="s">
        <v>126</v>
      </c>
      <c r="AU174" s="216" t="s">
        <v>82</v>
      </c>
      <c r="AY174" s="16" t="s">
        <v>123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6" t="s">
        <v>80</v>
      </c>
      <c r="BK174" s="217">
        <f>ROUND(I174*H174,2)</f>
        <v>0</v>
      </c>
      <c r="BL174" s="16" t="s">
        <v>130</v>
      </c>
      <c r="BM174" s="216" t="s">
        <v>378</v>
      </c>
    </row>
    <row r="175" s="2" customFormat="1">
      <c r="A175" s="37"/>
      <c r="B175" s="38"/>
      <c r="C175" s="39"/>
      <c r="D175" s="218" t="s">
        <v>132</v>
      </c>
      <c r="E175" s="39"/>
      <c r="F175" s="219" t="s">
        <v>379</v>
      </c>
      <c r="G175" s="39"/>
      <c r="H175" s="39"/>
      <c r="I175" s="220"/>
      <c r="J175" s="39"/>
      <c r="K175" s="39"/>
      <c r="L175" s="43"/>
      <c r="M175" s="221"/>
      <c r="N175" s="222"/>
      <c r="O175" s="83"/>
      <c r="P175" s="83"/>
      <c r="Q175" s="83"/>
      <c r="R175" s="83"/>
      <c r="S175" s="83"/>
      <c r="T175" s="84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132</v>
      </c>
      <c r="AU175" s="16" t="s">
        <v>82</v>
      </c>
    </row>
    <row r="176" s="2" customFormat="1" ht="55.5" customHeight="1">
      <c r="A176" s="37"/>
      <c r="B176" s="38"/>
      <c r="C176" s="204" t="s">
        <v>380</v>
      </c>
      <c r="D176" s="204" t="s">
        <v>126</v>
      </c>
      <c r="E176" s="205" t="s">
        <v>381</v>
      </c>
      <c r="F176" s="206" t="s">
        <v>382</v>
      </c>
      <c r="G176" s="207" t="s">
        <v>367</v>
      </c>
      <c r="H176" s="208">
        <v>9.3350000000000009</v>
      </c>
      <c r="I176" s="209"/>
      <c r="J176" s="210">
        <f>ROUND(I176*H176,2)</f>
        <v>0</v>
      </c>
      <c r="K176" s="211"/>
      <c r="L176" s="43"/>
      <c r="M176" s="212" t="s">
        <v>19</v>
      </c>
      <c r="N176" s="213" t="s">
        <v>43</v>
      </c>
      <c r="O176" s="83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16" t="s">
        <v>130</v>
      </c>
      <c r="AT176" s="216" t="s">
        <v>126</v>
      </c>
      <c r="AU176" s="216" t="s">
        <v>82</v>
      </c>
      <c r="AY176" s="16" t="s">
        <v>123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6" t="s">
        <v>80</v>
      </c>
      <c r="BK176" s="217">
        <f>ROUND(I176*H176,2)</f>
        <v>0</v>
      </c>
      <c r="BL176" s="16" t="s">
        <v>130</v>
      </c>
      <c r="BM176" s="216" t="s">
        <v>383</v>
      </c>
    </row>
    <row r="177" s="2" customFormat="1">
      <c r="A177" s="37"/>
      <c r="B177" s="38"/>
      <c r="C177" s="39"/>
      <c r="D177" s="218" t="s">
        <v>132</v>
      </c>
      <c r="E177" s="39"/>
      <c r="F177" s="219" t="s">
        <v>384</v>
      </c>
      <c r="G177" s="39"/>
      <c r="H177" s="39"/>
      <c r="I177" s="220"/>
      <c r="J177" s="39"/>
      <c r="K177" s="39"/>
      <c r="L177" s="43"/>
      <c r="M177" s="221"/>
      <c r="N177" s="222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132</v>
      </c>
      <c r="AU177" s="16" t="s">
        <v>82</v>
      </c>
    </row>
    <row r="178" s="2" customFormat="1" ht="44.25" customHeight="1">
      <c r="A178" s="37"/>
      <c r="B178" s="38"/>
      <c r="C178" s="204" t="s">
        <v>385</v>
      </c>
      <c r="D178" s="204" t="s">
        <v>126</v>
      </c>
      <c r="E178" s="205" t="s">
        <v>386</v>
      </c>
      <c r="F178" s="206" t="s">
        <v>387</v>
      </c>
      <c r="G178" s="207" t="s">
        <v>367</v>
      </c>
      <c r="H178" s="208">
        <v>0.029999999999999999</v>
      </c>
      <c r="I178" s="209"/>
      <c r="J178" s="210">
        <f>ROUND(I178*H178,2)</f>
        <v>0</v>
      </c>
      <c r="K178" s="211"/>
      <c r="L178" s="43"/>
      <c r="M178" s="212" t="s">
        <v>19</v>
      </c>
      <c r="N178" s="213" t="s">
        <v>43</v>
      </c>
      <c r="O178" s="83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16" t="s">
        <v>130</v>
      </c>
      <c r="AT178" s="216" t="s">
        <v>126</v>
      </c>
      <c r="AU178" s="216" t="s">
        <v>82</v>
      </c>
      <c r="AY178" s="16" t="s">
        <v>123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6" t="s">
        <v>80</v>
      </c>
      <c r="BK178" s="217">
        <f>ROUND(I178*H178,2)</f>
        <v>0</v>
      </c>
      <c r="BL178" s="16" t="s">
        <v>130</v>
      </c>
      <c r="BM178" s="216" t="s">
        <v>388</v>
      </c>
    </row>
    <row r="179" s="2" customFormat="1">
      <c r="A179" s="37"/>
      <c r="B179" s="38"/>
      <c r="C179" s="39"/>
      <c r="D179" s="218" t="s">
        <v>132</v>
      </c>
      <c r="E179" s="39"/>
      <c r="F179" s="219" t="s">
        <v>389</v>
      </c>
      <c r="G179" s="39"/>
      <c r="H179" s="39"/>
      <c r="I179" s="220"/>
      <c r="J179" s="39"/>
      <c r="K179" s="39"/>
      <c r="L179" s="43"/>
      <c r="M179" s="221"/>
      <c r="N179" s="222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132</v>
      </c>
      <c r="AU179" s="16" t="s">
        <v>82</v>
      </c>
    </row>
    <row r="180" s="2" customFormat="1" ht="44.25" customHeight="1">
      <c r="A180" s="37"/>
      <c r="B180" s="38"/>
      <c r="C180" s="204" t="s">
        <v>390</v>
      </c>
      <c r="D180" s="204" t="s">
        <v>126</v>
      </c>
      <c r="E180" s="205" t="s">
        <v>391</v>
      </c>
      <c r="F180" s="206" t="s">
        <v>392</v>
      </c>
      <c r="G180" s="207" t="s">
        <v>367</v>
      </c>
      <c r="H180" s="208">
        <v>0.65000000000000002</v>
      </c>
      <c r="I180" s="209"/>
      <c r="J180" s="210">
        <f>ROUND(I180*H180,2)</f>
        <v>0</v>
      </c>
      <c r="K180" s="211"/>
      <c r="L180" s="43"/>
      <c r="M180" s="212" t="s">
        <v>19</v>
      </c>
      <c r="N180" s="213" t="s">
        <v>43</v>
      </c>
      <c r="O180" s="83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16" t="s">
        <v>130</v>
      </c>
      <c r="AT180" s="216" t="s">
        <v>126</v>
      </c>
      <c r="AU180" s="216" t="s">
        <v>82</v>
      </c>
      <c r="AY180" s="16" t="s">
        <v>123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6" t="s">
        <v>80</v>
      </c>
      <c r="BK180" s="217">
        <f>ROUND(I180*H180,2)</f>
        <v>0</v>
      </c>
      <c r="BL180" s="16" t="s">
        <v>130</v>
      </c>
      <c r="BM180" s="216" t="s">
        <v>393</v>
      </c>
    </row>
    <row r="181" s="2" customFormat="1">
      <c r="A181" s="37"/>
      <c r="B181" s="38"/>
      <c r="C181" s="39"/>
      <c r="D181" s="218" t="s">
        <v>132</v>
      </c>
      <c r="E181" s="39"/>
      <c r="F181" s="219" t="s">
        <v>394</v>
      </c>
      <c r="G181" s="39"/>
      <c r="H181" s="39"/>
      <c r="I181" s="220"/>
      <c r="J181" s="39"/>
      <c r="K181" s="39"/>
      <c r="L181" s="43"/>
      <c r="M181" s="221"/>
      <c r="N181" s="222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132</v>
      </c>
      <c r="AU181" s="16" t="s">
        <v>82</v>
      </c>
    </row>
    <row r="182" s="2" customFormat="1" ht="37.8" customHeight="1">
      <c r="A182" s="37"/>
      <c r="B182" s="38"/>
      <c r="C182" s="204" t="s">
        <v>395</v>
      </c>
      <c r="D182" s="204" t="s">
        <v>126</v>
      </c>
      <c r="E182" s="205" t="s">
        <v>396</v>
      </c>
      <c r="F182" s="206" t="s">
        <v>397</v>
      </c>
      <c r="G182" s="207" t="s">
        <v>343</v>
      </c>
      <c r="H182" s="208">
        <v>2</v>
      </c>
      <c r="I182" s="209"/>
      <c r="J182" s="210">
        <f>ROUND(I182*H182,2)</f>
        <v>0</v>
      </c>
      <c r="K182" s="211"/>
      <c r="L182" s="43"/>
      <c r="M182" s="212" t="s">
        <v>19</v>
      </c>
      <c r="N182" s="213" t="s">
        <v>43</v>
      </c>
      <c r="O182" s="83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16" t="s">
        <v>130</v>
      </c>
      <c r="AT182" s="216" t="s">
        <v>126</v>
      </c>
      <c r="AU182" s="216" t="s">
        <v>82</v>
      </c>
      <c r="AY182" s="16" t="s">
        <v>123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6" t="s">
        <v>80</v>
      </c>
      <c r="BK182" s="217">
        <f>ROUND(I182*H182,2)</f>
        <v>0</v>
      </c>
      <c r="BL182" s="16" t="s">
        <v>130</v>
      </c>
      <c r="BM182" s="216" t="s">
        <v>398</v>
      </c>
    </row>
    <row r="183" s="2" customFormat="1">
      <c r="A183" s="37"/>
      <c r="B183" s="38"/>
      <c r="C183" s="39"/>
      <c r="D183" s="218" t="s">
        <v>132</v>
      </c>
      <c r="E183" s="39"/>
      <c r="F183" s="219" t="s">
        <v>399</v>
      </c>
      <c r="G183" s="39"/>
      <c r="H183" s="39"/>
      <c r="I183" s="220"/>
      <c r="J183" s="39"/>
      <c r="K183" s="39"/>
      <c r="L183" s="43"/>
      <c r="M183" s="221"/>
      <c r="N183" s="222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132</v>
      </c>
      <c r="AU183" s="16" t="s">
        <v>82</v>
      </c>
    </row>
    <row r="184" s="2" customFormat="1" ht="24.15" customHeight="1">
      <c r="A184" s="37"/>
      <c r="B184" s="38"/>
      <c r="C184" s="204" t="s">
        <v>400</v>
      </c>
      <c r="D184" s="204" t="s">
        <v>126</v>
      </c>
      <c r="E184" s="205" t="s">
        <v>401</v>
      </c>
      <c r="F184" s="206" t="s">
        <v>402</v>
      </c>
      <c r="G184" s="207" t="s">
        <v>343</v>
      </c>
      <c r="H184" s="208">
        <v>2</v>
      </c>
      <c r="I184" s="209"/>
      <c r="J184" s="210">
        <f>ROUND(I184*H184,2)</f>
        <v>0</v>
      </c>
      <c r="K184" s="211"/>
      <c r="L184" s="43"/>
      <c r="M184" s="212" t="s">
        <v>19</v>
      </c>
      <c r="N184" s="213" t="s">
        <v>43</v>
      </c>
      <c r="O184" s="83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16" t="s">
        <v>130</v>
      </c>
      <c r="AT184" s="216" t="s">
        <v>126</v>
      </c>
      <c r="AU184" s="216" t="s">
        <v>82</v>
      </c>
      <c r="AY184" s="16" t="s">
        <v>123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6" t="s">
        <v>80</v>
      </c>
      <c r="BK184" s="217">
        <f>ROUND(I184*H184,2)</f>
        <v>0</v>
      </c>
      <c r="BL184" s="16" t="s">
        <v>130</v>
      </c>
      <c r="BM184" s="216" t="s">
        <v>403</v>
      </c>
    </row>
    <row r="185" s="2" customFormat="1">
      <c r="A185" s="37"/>
      <c r="B185" s="38"/>
      <c r="C185" s="39"/>
      <c r="D185" s="218" t="s">
        <v>132</v>
      </c>
      <c r="E185" s="39"/>
      <c r="F185" s="219" t="s">
        <v>404</v>
      </c>
      <c r="G185" s="39"/>
      <c r="H185" s="39"/>
      <c r="I185" s="220"/>
      <c r="J185" s="39"/>
      <c r="K185" s="39"/>
      <c r="L185" s="43"/>
      <c r="M185" s="221"/>
      <c r="N185" s="222"/>
      <c r="O185" s="83"/>
      <c r="P185" s="83"/>
      <c r="Q185" s="83"/>
      <c r="R185" s="83"/>
      <c r="S185" s="83"/>
      <c r="T185" s="84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132</v>
      </c>
      <c r="AU185" s="16" t="s">
        <v>82</v>
      </c>
    </row>
    <row r="186" s="2" customFormat="1" ht="44.25" customHeight="1">
      <c r="A186" s="37"/>
      <c r="B186" s="38"/>
      <c r="C186" s="204" t="s">
        <v>405</v>
      </c>
      <c r="D186" s="204" t="s">
        <v>126</v>
      </c>
      <c r="E186" s="205" t="s">
        <v>406</v>
      </c>
      <c r="F186" s="206" t="s">
        <v>407</v>
      </c>
      <c r="G186" s="207" t="s">
        <v>343</v>
      </c>
      <c r="H186" s="208">
        <v>2</v>
      </c>
      <c r="I186" s="209"/>
      <c r="J186" s="210">
        <f>ROUND(I186*H186,2)</f>
        <v>0</v>
      </c>
      <c r="K186" s="211"/>
      <c r="L186" s="43"/>
      <c r="M186" s="212" t="s">
        <v>19</v>
      </c>
      <c r="N186" s="213" t="s">
        <v>43</v>
      </c>
      <c r="O186" s="83"/>
      <c r="P186" s="214">
        <f>O186*H186</f>
        <v>0</v>
      </c>
      <c r="Q186" s="214">
        <v>0</v>
      </c>
      <c r="R186" s="214">
        <f>Q186*H186</f>
        <v>0</v>
      </c>
      <c r="S186" s="214">
        <v>0.625</v>
      </c>
      <c r="T186" s="215">
        <f>S186*H186</f>
        <v>1.25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16" t="s">
        <v>130</v>
      </c>
      <c r="AT186" s="216" t="s">
        <v>126</v>
      </c>
      <c r="AU186" s="216" t="s">
        <v>82</v>
      </c>
      <c r="AY186" s="16" t="s">
        <v>123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6" t="s">
        <v>80</v>
      </c>
      <c r="BK186" s="217">
        <f>ROUND(I186*H186,2)</f>
        <v>0</v>
      </c>
      <c r="BL186" s="16" t="s">
        <v>130</v>
      </c>
      <c r="BM186" s="216" t="s">
        <v>408</v>
      </c>
    </row>
    <row r="187" s="2" customFormat="1">
      <c r="A187" s="37"/>
      <c r="B187" s="38"/>
      <c r="C187" s="39"/>
      <c r="D187" s="218" t="s">
        <v>132</v>
      </c>
      <c r="E187" s="39"/>
      <c r="F187" s="219" t="s">
        <v>409</v>
      </c>
      <c r="G187" s="39"/>
      <c r="H187" s="39"/>
      <c r="I187" s="220"/>
      <c r="J187" s="39"/>
      <c r="K187" s="39"/>
      <c r="L187" s="43"/>
      <c r="M187" s="221"/>
      <c r="N187" s="222"/>
      <c r="O187" s="83"/>
      <c r="P187" s="83"/>
      <c r="Q187" s="83"/>
      <c r="R187" s="83"/>
      <c r="S187" s="83"/>
      <c r="T187" s="84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132</v>
      </c>
      <c r="AU187" s="16" t="s">
        <v>82</v>
      </c>
    </row>
    <row r="188" s="2" customFormat="1" ht="24.15" customHeight="1">
      <c r="A188" s="37"/>
      <c r="B188" s="38"/>
      <c r="C188" s="204" t="s">
        <v>410</v>
      </c>
      <c r="D188" s="204" t="s">
        <v>126</v>
      </c>
      <c r="E188" s="205" t="s">
        <v>411</v>
      </c>
      <c r="F188" s="206" t="s">
        <v>412</v>
      </c>
      <c r="G188" s="207" t="s">
        <v>201</v>
      </c>
      <c r="H188" s="208">
        <v>4</v>
      </c>
      <c r="I188" s="209"/>
      <c r="J188" s="210">
        <f>ROUND(I188*H188,2)</f>
        <v>0</v>
      </c>
      <c r="K188" s="211"/>
      <c r="L188" s="43"/>
      <c r="M188" s="212" t="s">
        <v>19</v>
      </c>
      <c r="N188" s="213" t="s">
        <v>43</v>
      </c>
      <c r="O188" s="83"/>
      <c r="P188" s="214">
        <f>O188*H188</f>
        <v>0</v>
      </c>
      <c r="Q188" s="214">
        <v>0.00012</v>
      </c>
      <c r="R188" s="214">
        <f>Q188*H188</f>
        <v>0.00048000000000000001</v>
      </c>
      <c r="S188" s="214">
        <v>0</v>
      </c>
      <c r="T188" s="215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16" t="s">
        <v>130</v>
      </c>
      <c r="AT188" s="216" t="s">
        <v>126</v>
      </c>
      <c r="AU188" s="216" t="s">
        <v>82</v>
      </c>
      <c r="AY188" s="16" t="s">
        <v>123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6" t="s">
        <v>80</v>
      </c>
      <c r="BK188" s="217">
        <f>ROUND(I188*H188,2)</f>
        <v>0</v>
      </c>
      <c r="BL188" s="16" t="s">
        <v>130</v>
      </c>
      <c r="BM188" s="216" t="s">
        <v>413</v>
      </c>
    </row>
    <row r="189" s="2" customFormat="1">
      <c r="A189" s="37"/>
      <c r="B189" s="38"/>
      <c r="C189" s="39"/>
      <c r="D189" s="218" t="s">
        <v>132</v>
      </c>
      <c r="E189" s="39"/>
      <c r="F189" s="219" t="s">
        <v>414</v>
      </c>
      <c r="G189" s="39"/>
      <c r="H189" s="39"/>
      <c r="I189" s="220"/>
      <c r="J189" s="39"/>
      <c r="K189" s="39"/>
      <c r="L189" s="43"/>
      <c r="M189" s="221"/>
      <c r="N189" s="222"/>
      <c r="O189" s="83"/>
      <c r="P189" s="83"/>
      <c r="Q189" s="83"/>
      <c r="R189" s="83"/>
      <c r="S189" s="83"/>
      <c r="T189" s="84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132</v>
      </c>
      <c r="AU189" s="16" t="s">
        <v>82</v>
      </c>
    </row>
    <row r="190" s="12" customFormat="1" ht="25.92" customHeight="1">
      <c r="A190" s="12"/>
      <c r="B190" s="188"/>
      <c r="C190" s="189"/>
      <c r="D190" s="190" t="s">
        <v>71</v>
      </c>
      <c r="E190" s="191" t="s">
        <v>415</v>
      </c>
      <c r="F190" s="191" t="s">
        <v>416</v>
      </c>
      <c r="G190" s="189"/>
      <c r="H190" s="189"/>
      <c r="I190" s="192"/>
      <c r="J190" s="193">
        <f>BK190</f>
        <v>0</v>
      </c>
      <c r="K190" s="189"/>
      <c r="L190" s="194"/>
      <c r="M190" s="195"/>
      <c r="N190" s="196"/>
      <c r="O190" s="196"/>
      <c r="P190" s="197">
        <f>P191+P196+P201+P204</f>
        <v>0</v>
      </c>
      <c r="Q190" s="196"/>
      <c r="R190" s="197">
        <f>R191+R196+R201+R204</f>
        <v>0</v>
      </c>
      <c r="S190" s="196"/>
      <c r="T190" s="198">
        <f>T191+T196+T201+T204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99" t="s">
        <v>146</v>
      </c>
      <c r="AT190" s="200" t="s">
        <v>71</v>
      </c>
      <c r="AU190" s="200" t="s">
        <v>72</v>
      </c>
      <c r="AY190" s="199" t="s">
        <v>123</v>
      </c>
      <c r="BK190" s="201">
        <f>BK191+BK196+BK201+BK204</f>
        <v>0</v>
      </c>
    </row>
    <row r="191" s="12" customFormat="1" ht="22.8" customHeight="1">
      <c r="A191" s="12"/>
      <c r="B191" s="188"/>
      <c r="C191" s="189"/>
      <c r="D191" s="190" t="s">
        <v>71</v>
      </c>
      <c r="E191" s="202" t="s">
        <v>417</v>
      </c>
      <c r="F191" s="202" t="s">
        <v>418</v>
      </c>
      <c r="G191" s="189"/>
      <c r="H191" s="189"/>
      <c r="I191" s="192"/>
      <c r="J191" s="203">
        <f>BK191</f>
        <v>0</v>
      </c>
      <c r="K191" s="189"/>
      <c r="L191" s="194"/>
      <c r="M191" s="195"/>
      <c r="N191" s="196"/>
      <c r="O191" s="196"/>
      <c r="P191" s="197">
        <f>SUM(P192:P195)</f>
        <v>0</v>
      </c>
      <c r="Q191" s="196"/>
      <c r="R191" s="197">
        <f>SUM(R192:R195)</f>
        <v>0</v>
      </c>
      <c r="S191" s="196"/>
      <c r="T191" s="198">
        <f>SUM(T192:T195)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99" t="s">
        <v>146</v>
      </c>
      <c r="AT191" s="200" t="s">
        <v>71</v>
      </c>
      <c r="AU191" s="200" t="s">
        <v>80</v>
      </c>
      <c r="AY191" s="199" t="s">
        <v>123</v>
      </c>
      <c r="BK191" s="201">
        <f>SUM(BK192:BK195)</f>
        <v>0</v>
      </c>
    </row>
    <row r="192" s="2" customFormat="1" ht="16.5" customHeight="1">
      <c r="A192" s="37"/>
      <c r="B192" s="38"/>
      <c r="C192" s="204" t="s">
        <v>419</v>
      </c>
      <c r="D192" s="204" t="s">
        <v>126</v>
      </c>
      <c r="E192" s="205" t="s">
        <v>420</v>
      </c>
      <c r="F192" s="206" t="s">
        <v>421</v>
      </c>
      <c r="G192" s="207" t="s">
        <v>300</v>
      </c>
      <c r="H192" s="208">
        <v>1</v>
      </c>
      <c r="I192" s="209"/>
      <c r="J192" s="210">
        <f>ROUND(I192*H192,2)</f>
        <v>0</v>
      </c>
      <c r="K192" s="211"/>
      <c r="L192" s="43"/>
      <c r="M192" s="212" t="s">
        <v>19</v>
      </c>
      <c r="N192" s="213" t="s">
        <v>43</v>
      </c>
      <c r="O192" s="83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16" t="s">
        <v>422</v>
      </c>
      <c r="AT192" s="216" t="s">
        <v>126</v>
      </c>
      <c r="AU192" s="216" t="s">
        <v>82</v>
      </c>
      <c r="AY192" s="16" t="s">
        <v>123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6" t="s">
        <v>80</v>
      </c>
      <c r="BK192" s="217">
        <f>ROUND(I192*H192,2)</f>
        <v>0</v>
      </c>
      <c r="BL192" s="16" t="s">
        <v>422</v>
      </c>
      <c r="BM192" s="216" t="s">
        <v>423</v>
      </c>
    </row>
    <row r="193" s="2" customFormat="1">
      <c r="A193" s="37"/>
      <c r="B193" s="38"/>
      <c r="C193" s="39"/>
      <c r="D193" s="218" t="s">
        <v>132</v>
      </c>
      <c r="E193" s="39"/>
      <c r="F193" s="219" t="s">
        <v>424</v>
      </c>
      <c r="G193" s="39"/>
      <c r="H193" s="39"/>
      <c r="I193" s="220"/>
      <c r="J193" s="39"/>
      <c r="K193" s="39"/>
      <c r="L193" s="43"/>
      <c r="M193" s="221"/>
      <c r="N193" s="222"/>
      <c r="O193" s="83"/>
      <c r="P193" s="83"/>
      <c r="Q193" s="83"/>
      <c r="R193" s="83"/>
      <c r="S193" s="83"/>
      <c r="T193" s="84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132</v>
      </c>
      <c r="AU193" s="16" t="s">
        <v>82</v>
      </c>
    </row>
    <row r="194" s="2" customFormat="1" ht="49.05" customHeight="1">
      <c r="A194" s="37"/>
      <c r="B194" s="38"/>
      <c r="C194" s="204" t="s">
        <v>425</v>
      </c>
      <c r="D194" s="204" t="s">
        <v>126</v>
      </c>
      <c r="E194" s="205" t="s">
        <v>426</v>
      </c>
      <c r="F194" s="206" t="s">
        <v>427</v>
      </c>
      <c r="G194" s="207" t="s">
        <v>129</v>
      </c>
      <c r="H194" s="208">
        <v>1</v>
      </c>
      <c r="I194" s="209"/>
      <c r="J194" s="210">
        <f>ROUND(I194*H194,2)</f>
        <v>0</v>
      </c>
      <c r="K194" s="211"/>
      <c r="L194" s="43"/>
      <c r="M194" s="212" t="s">
        <v>19</v>
      </c>
      <c r="N194" s="213" t="s">
        <v>43</v>
      </c>
      <c r="O194" s="83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16" t="s">
        <v>130</v>
      </c>
      <c r="AT194" s="216" t="s">
        <v>126</v>
      </c>
      <c r="AU194" s="216" t="s">
        <v>82</v>
      </c>
      <c r="AY194" s="16" t="s">
        <v>123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6" t="s">
        <v>80</v>
      </c>
      <c r="BK194" s="217">
        <f>ROUND(I194*H194,2)</f>
        <v>0</v>
      </c>
      <c r="BL194" s="16" t="s">
        <v>130</v>
      </c>
      <c r="BM194" s="216" t="s">
        <v>428</v>
      </c>
    </row>
    <row r="195" s="2" customFormat="1">
      <c r="A195" s="37"/>
      <c r="B195" s="38"/>
      <c r="C195" s="39"/>
      <c r="D195" s="218" t="s">
        <v>132</v>
      </c>
      <c r="E195" s="39"/>
      <c r="F195" s="219" t="s">
        <v>429</v>
      </c>
      <c r="G195" s="39"/>
      <c r="H195" s="39"/>
      <c r="I195" s="220"/>
      <c r="J195" s="39"/>
      <c r="K195" s="39"/>
      <c r="L195" s="43"/>
      <c r="M195" s="221"/>
      <c r="N195" s="222"/>
      <c r="O195" s="83"/>
      <c r="P195" s="83"/>
      <c r="Q195" s="83"/>
      <c r="R195" s="83"/>
      <c r="S195" s="83"/>
      <c r="T195" s="84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132</v>
      </c>
      <c r="AU195" s="16" t="s">
        <v>82</v>
      </c>
    </row>
    <row r="196" s="12" customFormat="1" ht="22.8" customHeight="1">
      <c r="A196" s="12"/>
      <c r="B196" s="188"/>
      <c r="C196" s="189"/>
      <c r="D196" s="190" t="s">
        <v>71</v>
      </c>
      <c r="E196" s="202" t="s">
        <v>430</v>
      </c>
      <c r="F196" s="202" t="s">
        <v>431</v>
      </c>
      <c r="G196" s="189"/>
      <c r="H196" s="189"/>
      <c r="I196" s="192"/>
      <c r="J196" s="203">
        <f>BK196</f>
        <v>0</v>
      </c>
      <c r="K196" s="189"/>
      <c r="L196" s="194"/>
      <c r="M196" s="195"/>
      <c r="N196" s="196"/>
      <c r="O196" s="196"/>
      <c r="P196" s="197">
        <f>SUM(P197:P200)</f>
        <v>0</v>
      </c>
      <c r="Q196" s="196"/>
      <c r="R196" s="197">
        <f>SUM(R197:R200)</f>
        <v>0</v>
      </c>
      <c r="S196" s="196"/>
      <c r="T196" s="198">
        <f>SUM(T197:T200)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99" t="s">
        <v>146</v>
      </c>
      <c r="AT196" s="200" t="s">
        <v>71</v>
      </c>
      <c r="AU196" s="200" t="s">
        <v>80</v>
      </c>
      <c r="AY196" s="199" t="s">
        <v>123</v>
      </c>
      <c r="BK196" s="201">
        <f>SUM(BK197:BK200)</f>
        <v>0</v>
      </c>
    </row>
    <row r="197" s="2" customFormat="1" ht="16.5" customHeight="1">
      <c r="A197" s="37"/>
      <c r="B197" s="38"/>
      <c r="C197" s="204" t="s">
        <v>432</v>
      </c>
      <c r="D197" s="204" t="s">
        <v>126</v>
      </c>
      <c r="E197" s="205" t="s">
        <v>433</v>
      </c>
      <c r="F197" s="206" t="s">
        <v>431</v>
      </c>
      <c r="G197" s="207" t="s">
        <v>300</v>
      </c>
      <c r="H197" s="208">
        <v>1</v>
      </c>
      <c r="I197" s="209"/>
      <c r="J197" s="210">
        <f>ROUND(I197*H197,2)</f>
        <v>0</v>
      </c>
      <c r="K197" s="211"/>
      <c r="L197" s="43"/>
      <c r="M197" s="212" t="s">
        <v>19</v>
      </c>
      <c r="N197" s="213" t="s">
        <v>43</v>
      </c>
      <c r="O197" s="83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16" t="s">
        <v>422</v>
      </c>
      <c r="AT197" s="216" t="s">
        <v>126</v>
      </c>
      <c r="AU197" s="216" t="s">
        <v>82</v>
      </c>
      <c r="AY197" s="16" t="s">
        <v>123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6" t="s">
        <v>80</v>
      </c>
      <c r="BK197" s="217">
        <f>ROUND(I197*H197,2)</f>
        <v>0</v>
      </c>
      <c r="BL197" s="16" t="s">
        <v>422</v>
      </c>
      <c r="BM197" s="216" t="s">
        <v>434</v>
      </c>
    </row>
    <row r="198" s="2" customFormat="1">
      <c r="A198" s="37"/>
      <c r="B198" s="38"/>
      <c r="C198" s="39"/>
      <c r="D198" s="218" t="s">
        <v>132</v>
      </c>
      <c r="E198" s="39"/>
      <c r="F198" s="219" t="s">
        <v>435</v>
      </c>
      <c r="G198" s="39"/>
      <c r="H198" s="39"/>
      <c r="I198" s="220"/>
      <c r="J198" s="39"/>
      <c r="K198" s="39"/>
      <c r="L198" s="43"/>
      <c r="M198" s="221"/>
      <c r="N198" s="222"/>
      <c r="O198" s="83"/>
      <c r="P198" s="83"/>
      <c r="Q198" s="83"/>
      <c r="R198" s="83"/>
      <c r="S198" s="83"/>
      <c r="T198" s="84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132</v>
      </c>
      <c r="AU198" s="16" t="s">
        <v>82</v>
      </c>
    </row>
    <row r="199" s="2" customFormat="1" ht="16.5" customHeight="1">
      <c r="A199" s="37"/>
      <c r="B199" s="38"/>
      <c r="C199" s="204" t="s">
        <v>130</v>
      </c>
      <c r="D199" s="204" t="s">
        <v>126</v>
      </c>
      <c r="E199" s="205" t="s">
        <v>436</v>
      </c>
      <c r="F199" s="206" t="s">
        <v>437</v>
      </c>
      <c r="G199" s="207" t="s">
        <v>300</v>
      </c>
      <c r="H199" s="208">
        <v>1</v>
      </c>
      <c r="I199" s="209"/>
      <c r="J199" s="210">
        <f>ROUND(I199*H199,2)</f>
        <v>0</v>
      </c>
      <c r="K199" s="211"/>
      <c r="L199" s="43"/>
      <c r="M199" s="212" t="s">
        <v>19</v>
      </c>
      <c r="N199" s="213" t="s">
        <v>43</v>
      </c>
      <c r="O199" s="83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16" t="s">
        <v>422</v>
      </c>
      <c r="AT199" s="216" t="s">
        <v>126</v>
      </c>
      <c r="AU199" s="216" t="s">
        <v>82</v>
      </c>
      <c r="AY199" s="16" t="s">
        <v>123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6" t="s">
        <v>80</v>
      </c>
      <c r="BK199" s="217">
        <f>ROUND(I199*H199,2)</f>
        <v>0</v>
      </c>
      <c r="BL199" s="16" t="s">
        <v>422</v>
      </c>
      <c r="BM199" s="216" t="s">
        <v>438</v>
      </c>
    </row>
    <row r="200" s="2" customFormat="1">
      <c r="A200" s="37"/>
      <c r="B200" s="38"/>
      <c r="C200" s="39"/>
      <c r="D200" s="218" t="s">
        <v>132</v>
      </c>
      <c r="E200" s="39"/>
      <c r="F200" s="219" t="s">
        <v>439</v>
      </c>
      <c r="G200" s="39"/>
      <c r="H200" s="39"/>
      <c r="I200" s="220"/>
      <c r="J200" s="39"/>
      <c r="K200" s="39"/>
      <c r="L200" s="43"/>
      <c r="M200" s="221"/>
      <c r="N200" s="222"/>
      <c r="O200" s="83"/>
      <c r="P200" s="83"/>
      <c r="Q200" s="83"/>
      <c r="R200" s="83"/>
      <c r="S200" s="83"/>
      <c r="T200" s="84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132</v>
      </c>
      <c r="AU200" s="16" t="s">
        <v>82</v>
      </c>
    </row>
    <row r="201" s="12" customFormat="1" ht="22.8" customHeight="1">
      <c r="A201" s="12"/>
      <c r="B201" s="188"/>
      <c r="C201" s="189"/>
      <c r="D201" s="190" t="s">
        <v>71</v>
      </c>
      <c r="E201" s="202" t="s">
        <v>440</v>
      </c>
      <c r="F201" s="202" t="s">
        <v>441</v>
      </c>
      <c r="G201" s="189"/>
      <c r="H201" s="189"/>
      <c r="I201" s="192"/>
      <c r="J201" s="203">
        <f>BK201</f>
        <v>0</v>
      </c>
      <c r="K201" s="189"/>
      <c r="L201" s="194"/>
      <c r="M201" s="195"/>
      <c r="N201" s="196"/>
      <c r="O201" s="196"/>
      <c r="P201" s="197">
        <f>SUM(P202:P203)</f>
        <v>0</v>
      </c>
      <c r="Q201" s="196"/>
      <c r="R201" s="197">
        <f>SUM(R202:R203)</f>
        <v>0</v>
      </c>
      <c r="S201" s="196"/>
      <c r="T201" s="198">
        <f>SUM(T202:T203)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99" t="s">
        <v>146</v>
      </c>
      <c r="AT201" s="200" t="s">
        <v>71</v>
      </c>
      <c r="AU201" s="200" t="s">
        <v>80</v>
      </c>
      <c r="AY201" s="199" t="s">
        <v>123</v>
      </c>
      <c r="BK201" s="201">
        <f>SUM(BK202:BK203)</f>
        <v>0</v>
      </c>
    </row>
    <row r="202" s="2" customFormat="1" ht="16.5" customHeight="1">
      <c r="A202" s="37"/>
      <c r="B202" s="38"/>
      <c r="C202" s="204" t="s">
        <v>442</v>
      </c>
      <c r="D202" s="204" t="s">
        <v>126</v>
      </c>
      <c r="E202" s="205" t="s">
        <v>443</v>
      </c>
      <c r="F202" s="206" t="s">
        <v>444</v>
      </c>
      <c r="G202" s="207" t="s">
        <v>300</v>
      </c>
      <c r="H202" s="208">
        <v>1</v>
      </c>
      <c r="I202" s="209"/>
      <c r="J202" s="210">
        <f>ROUND(I202*H202,2)</f>
        <v>0</v>
      </c>
      <c r="K202" s="211"/>
      <c r="L202" s="43"/>
      <c r="M202" s="212" t="s">
        <v>19</v>
      </c>
      <c r="N202" s="213" t="s">
        <v>43</v>
      </c>
      <c r="O202" s="83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16" t="s">
        <v>422</v>
      </c>
      <c r="AT202" s="216" t="s">
        <v>126</v>
      </c>
      <c r="AU202" s="216" t="s">
        <v>82</v>
      </c>
      <c r="AY202" s="16" t="s">
        <v>123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6" t="s">
        <v>80</v>
      </c>
      <c r="BK202" s="217">
        <f>ROUND(I202*H202,2)</f>
        <v>0</v>
      </c>
      <c r="BL202" s="16" t="s">
        <v>422</v>
      </c>
      <c r="BM202" s="216" t="s">
        <v>445</v>
      </c>
    </row>
    <row r="203" s="2" customFormat="1">
      <c r="A203" s="37"/>
      <c r="B203" s="38"/>
      <c r="C203" s="39"/>
      <c r="D203" s="218" t="s">
        <v>132</v>
      </c>
      <c r="E203" s="39"/>
      <c r="F203" s="219" t="s">
        <v>446</v>
      </c>
      <c r="G203" s="39"/>
      <c r="H203" s="39"/>
      <c r="I203" s="220"/>
      <c r="J203" s="39"/>
      <c r="K203" s="39"/>
      <c r="L203" s="43"/>
      <c r="M203" s="221"/>
      <c r="N203" s="222"/>
      <c r="O203" s="83"/>
      <c r="P203" s="83"/>
      <c r="Q203" s="83"/>
      <c r="R203" s="83"/>
      <c r="S203" s="83"/>
      <c r="T203" s="84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132</v>
      </c>
      <c r="AU203" s="16" t="s">
        <v>82</v>
      </c>
    </row>
    <row r="204" s="12" customFormat="1" ht="22.8" customHeight="1">
      <c r="A204" s="12"/>
      <c r="B204" s="188"/>
      <c r="C204" s="189"/>
      <c r="D204" s="190" t="s">
        <v>71</v>
      </c>
      <c r="E204" s="202" t="s">
        <v>447</v>
      </c>
      <c r="F204" s="202" t="s">
        <v>448</v>
      </c>
      <c r="G204" s="189"/>
      <c r="H204" s="189"/>
      <c r="I204" s="192"/>
      <c r="J204" s="203">
        <f>BK204</f>
        <v>0</v>
      </c>
      <c r="K204" s="189"/>
      <c r="L204" s="194"/>
      <c r="M204" s="195"/>
      <c r="N204" s="196"/>
      <c r="O204" s="196"/>
      <c r="P204" s="197">
        <f>SUM(P205:P206)</f>
        <v>0</v>
      </c>
      <c r="Q204" s="196"/>
      <c r="R204" s="197">
        <f>SUM(R205:R206)</f>
        <v>0</v>
      </c>
      <c r="S204" s="196"/>
      <c r="T204" s="198">
        <f>SUM(T205:T206)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199" t="s">
        <v>146</v>
      </c>
      <c r="AT204" s="200" t="s">
        <v>71</v>
      </c>
      <c r="AU204" s="200" t="s">
        <v>80</v>
      </c>
      <c r="AY204" s="199" t="s">
        <v>123</v>
      </c>
      <c r="BK204" s="201">
        <f>SUM(BK205:BK206)</f>
        <v>0</v>
      </c>
    </row>
    <row r="205" s="2" customFormat="1" ht="16.5" customHeight="1">
      <c r="A205" s="37"/>
      <c r="B205" s="38"/>
      <c r="C205" s="204" t="s">
        <v>449</v>
      </c>
      <c r="D205" s="204" t="s">
        <v>126</v>
      </c>
      <c r="E205" s="205" t="s">
        <v>450</v>
      </c>
      <c r="F205" s="206" t="s">
        <v>451</v>
      </c>
      <c r="G205" s="207" t="s">
        <v>452</v>
      </c>
      <c r="H205" s="208">
        <v>1</v>
      </c>
      <c r="I205" s="209"/>
      <c r="J205" s="210">
        <f>ROUND(I205*H205,2)</f>
        <v>0</v>
      </c>
      <c r="K205" s="211"/>
      <c r="L205" s="43"/>
      <c r="M205" s="212" t="s">
        <v>19</v>
      </c>
      <c r="N205" s="213" t="s">
        <v>43</v>
      </c>
      <c r="O205" s="83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16" t="s">
        <v>422</v>
      </c>
      <c r="AT205" s="216" t="s">
        <v>126</v>
      </c>
      <c r="AU205" s="216" t="s">
        <v>82</v>
      </c>
      <c r="AY205" s="16" t="s">
        <v>123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6" t="s">
        <v>80</v>
      </c>
      <c r="BK205" s="217">
        <f>ROUND(I205*H205,2)</f>
        <v>0</v>
      </c>
      <c r="BL205" s="16" t="s">
        <v>422</v>
      </c>
      <c r="BM205" s="216" t="s">
        <v>453</v>
      </c>
    </row>
    <row r="206" s="2" customFormat="1">
      <c r="A206" s="37"/>
      <c r="B206" s="38"/>
      <c r="C206" s="39"/>
      <c r="D206" s="218" t="s">
        <v>132</v>
      </c>
      <c r="E206" s="39"/>
      <c r="F206" s="219" t="s">
        <v>454</v>
      </c>
      <c r="G206" s="39"/>
      <c r="H206" s="39"/>
      <c r="I206" s="220"/>
      <c r="J206" s="39"/>
      <c r="K206" s="39"/>
      <c r="L206" s="43"/>
      <c r="M206" s="234"/>
      <c r="N206" s="235"/>
      <c r="O206" s="236"/>
      <c r="P206" s="236"/>
      <c r="Q206" s="236"/>
      <c r="R206" s="236"/>
      <c r="S206" s="236"/>
      <c r="T206" s="23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132</v>
      </c>
      <c r="AU206" s="16" t="s">
        <v>82</v>
      </c>
    </row>
    <row r="207" s="2" customFormat="1" ht="6.96" customHeight="1">
      <c r="A207" s="37"/>
      <c r="B207" s="58"/>
      <c r="C207" s="59"/>
      <c r="D207" s="59"/>
      <c r="E207" s="59"/>
      <c r="F207" s="59"/>
      <c r="G207" s="59"/>
      <c r="H207" s="59"/>
      <c r="I207" s="59"/>
      <c r="J207" s="59"/>
      <c r="K207" s="59"/>
      <c r="L207" s="43"/>
      <c r="M207" s="37"/>
      <c r="O207" s="37"/>
      <c r="P207" s="37"/>
      <c r="Q207" s="37"/>
      <c r="R207" s="37"/>
      <c r="S207" s="37"/>
      <c r="T207" s="37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</row>
  </sheetData>
  <sheetProtection sheet="1" autoFilter="0" formatColumns="0" formatRows="0" objects="1" scenarios="1" spinCount="100000" saltValue="gAXjEvskWufIE1aSasdrsfDj43OVxiynGytjKv+vmzi9vXC68ZMnYsa1pMUiO0omQ43dqZo80/oqyGPIb8beww==" hashValue="XfN0QbUteMIcKF8InHIIJg1Spuvh0Z28uy+uhMSVkW+C7em5WcZs5bHBhw4NrkMYroSa8L+igsBKKgzo7A7l5g==" algorithmName="SHA-512" password="CC7B"/>
  <autoFilter ref="C86:K206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5_01/210203901"/>
    <hyperlink ref="F97" r:id="rId2" display="https://podminky.urs.cz/item/CS_URS_2025_01/210204011"/>
    <hyperlink ref="F101" r:id="rId3" display="https://podminky.urs.cz/item/CS_URS_2025_01/210204104"/>
    <hyperlink ref="F105" r:id="rId4" display="https://podminky.urs.cz/item/CS_URS_2025_01/210204106"/>
    <hyperlink ref="F108" r:id="rId5" display="https://podminky.urs.cz/item/CS_URS_2025_01/210204202"/>
    <hyperlink ref="F112" r:id="rId6" display="https://podminky.urs.cz/item/CS_URS_2025_01/210812011"/>
    <hyperlink ref="F115" r:id="rId7" display="https://podminky.urs.cz/item/CS_URS_2025_01/210902011"/>
    <hyperlink ref="F118" r:id="rId8" display="https://podminky.urs.cz/item/CS_URS_2025_01/210101233"/>
    <hyperlink ref="F121" r:id="rId9" display="https://podminky.urs.cz/item/CS_URS_2025_01/210220022"/>
    <hyperlink ref="F126" r:id="rId10" display="https://podminky.urs.cz/item/CS_URS_2025_01/460791113"/>
    <hyperlink ref="F129" r:id="rId11" display="https://podminky.urs.cz/item/CS_URS_2025_01/210100001"/>
    <hyperlink ref="F131" r:id="rId12" display="https://podminky.urs.cz/item/CS_URS_2025_01/210100003"/>
    <hyperlink ref="F133" r:id="rId13" display="https://podminky.urs.cz/item/CS_URS_2025_01/218202016"/>
    <hyperlink ref="F135" r:id="rId14" display="https://podminky.urs.cz/item/CS_URS_2025_01/218204001"/>
    <hyperlink ref="F137" r:id="rId15" display="https://podminky.urs.cz/item/CS_URS_2025_01/218204122"/>
    <hyperlink ref="F139" r:id="rId16" display="https://podminky.urs.cz/item/CS_URS_2025_01/218204202"/>
    <hyperlink ref="F141" r:id="rId17" display="https://podminky.urs.cz/item/CS_URS_2025_01/218100001"/>
    <hyperlink ref="F143" r:id="rId18" display="https://podminky.urs.cz/item/CS_URS_2025_01/218100003"/>
    <hyperlink ref="F145" r:id="rId19" display="https://podminky.urs.cz/item/CS_URS_2025_01/218900601"/>
    <hyperlink ref="F149" r:id="rId20" display="https://podminky.urs.cz/item/CS_URS_2025_01/460091112"/>
    <hyperlink ref="F151" r:id="rId21" display="https://podminky.urs.cz/item/CS_URS_2025_01/460131113"/>
    <hyperlink ref="F153" r:id="rId22" display="https://podminky.urs.cz/item/CS_URS_2025_01/460391123"/>
    <hyperlink ref="F155" r:id="rId23" display="https://podminky.urs.cz/item/CS_URS_2025_01/460191113"/>
    <hyperlink ref="F157" r:id="rId24" display="https://podminky.urs.cz/item/CS_URS_2025_01/460371111"/>
    <hyperlink ref="F159" r:id="rId25" display="https://podminky.urs.cz/item/CS_URS_2025_01/460381111"/>
    <hyperlink ref="F161" r:id="rId26" display="https://podminky.urs.cz/item/CS_URS_2025_01/468051121"/>
    <hyperlink ref="F163" r:id="rId27" display="https://podminky.urs.cz/item/CS_URS_2025_01/460641411"/>
    <hyperlink ref="F165" r:id="rId28" display="https://podminky.urs.cz/item/CS_URS_2025_01/460641412"/>
    <hyperlink ref="F167" r:id="rId29" display="https://podminky.urs.cz/item/CS_URS_2025_01/460641113"/>
    <hyperlink ref="F171" r:id="rId30" display="https://podminky.urs.cz/item/CS_URS_2025_01/469972111"/>
    <hyperlink ref="F173" r:id="rId31" display="https://podminky.urs.cz/item/CS_URS_2025_01/469972121"/>
    <hyperlink ref="F175" r:id="rId32" display="https://podminky.urs.cz/item/CS_URS_2025_01/460361111"/>
    <hyperlink ref="F177" r:id="rId33" display="https://podminky.urs.cz/item/CS_URS_2025_01/469973114"/>
    <hyperlink ref="F179" r:id="rId34" display="https://podminky.urs.cz/item/CS_URS_2025_01/469973115"/>
    <hyperlink ref="F181" r:id="rId35" display="https://podminky.urs.cz/item/CS_URS_2025_01/469973116"/>
    <hyperlink ref="F183" r:id="rId36" display="https://podminky.urs.cz/item/CS_URS_2025_01/460871172"/>
    <hyperlink ref="F185" r:id="rId37" display="https://podminky.urs.cz/item/CS_URS_2025_01/460881112"/>
    <hyperlink ref="F187" r:id="rId38" display="https://podminky.urs.cz/item/CS_URS_2025_01/468011132"/>
    <hyperlink ref="F189" r:id="rId39" display="https://podminky.urs.cz/item/CS_URS_2025_01/468041114"/>
    <hyperlink ref="F193" r:id="rId40" display="https://podminky.urs.cz/item/CS_URS_2025_01/013254000"/>
    <hyperlink ref="F195" r:id="rId41" display="https://podminky.urs.cz/item/CS_URS_2025_01/210280002"/>
    <hyperlink ref="F198" r:id="rId42" display="https://podminky.urs.cz/item/CS_URS_2025_01/030001000"/>
    <hyperlink ref="F200" r:id="rId43" display="https://podminky.urs.cz/item/CS_URS_2025_01/034303000"/>
    <hyperlink ref="F203" r:id="rId44" display="https://podminky.urs.cz/item/CS_URS_2025_01/045303000"/>
    <hyperlink ref="F206" r:id="rId45" display="https://podminky.urs.cz/item/CS_URS_2025_01/079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92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SÚS PK - výměna venkovního osvětlení (Ústecko)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93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455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1. 9. 2025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">
        <v>19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32</v>
      </c>
      <c r="F21" s="37"/>
      <c r="G21" s="37"/>
      <c r="H21" s="37"/>
      <c r="I21" s="131" t="s">
        <v>28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tr">
        <f>IF('Rekapitulace stavby'!E20="","",'Rekapitulace stavby'!E20)</f>
        <v xml:space="preserve"> </v>
      </c>
      <c r="F24" s="37"/>
      <c r="G24" s="37"/>
      <c r="H24" s="37"/>
      <c r="I24" s="131" t="s">
        <v>28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ROUND(J86,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ROUND((SUM(BE86:BE138)),  2)</f>
        <v>0</v>
      </c>
      <c r="G33" s="37"/>
      <c r="H33" s="37"/>
      <c r="I33" s="147">
        <v>0.20999999999999999</v>
      </c>
      <c r="J33" s="146">
        <f>ROUND(((SUM(BE86:BE138))*I33),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ROUND((SUM(BF86:BF138)),  2)</f>
        <v>0</v>
      </c>
      <c r="G34" s="37"/>
      <c r="H34" s="37"/>
      <c r="I34" s="147">
        <v>0.12</v>
      </c>
      <c r="J34" s="146">
        <f>ROUND(((SUM(BF86:BF138))*I34),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ROUND((SUM(BG86:BG138)),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ROUND((SUM(BH86:BH138)),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ROUND((SUM(BI86:BI138)),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95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SÚS PK - výměna venkovního osvětlení (Ústecko)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93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SO02 - Klášterec nad Orlicí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Pardubický kraj</v>
      </c>
      <c r="G52" s="39"/>
      <c r="H52" s="39"/>
      <c r="I52" s="31" t="s">
        <v>23</v>
      </c>
      <c r="J52" s="71" t="str">
        <f>IF(J12="","",J12)</f>
        <v>1. 9. 2025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Správa a údržba silnic Pardubického kraj</v>
      </c>
      <c r="G54" s="39"/>
      <c r="H54" s="39"/>
      <c r="I54" s="31" t="s">
        <v>31</v>
      </c>
      <c r="J54" s="35" t="str">
        <f>E21</f>
        <v>Jaroslav Kulička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96</v>
      </c>
      <c r="D57" s="161"/>
      <c r="E57" s="161"/>
      <c r="F57" s="161"/>
      <c r="G57" s="161"/>
      <c r="H57" s="161"/>
      <c r="I57" s="161"/>
      <c r="J57" s="162" t="s">
        <v>97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J86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98</v>
      </c>
    </row>
    <row r="60" s="9" customFormat="1" ht="24.96" customHeight="1">
      <c r="A60" s="9"/>
      <c r="B60" s="164"/>
      <c r="C60" s="165"/>
      <c r="D60" s="166" t="s">
        <v>99</v>
      </c>
      <c r="E60" s="167"/>
      <c r="F60" s="167"/>
      <c r="G60" s="167"/>
      <c r="H60" s="167"/>
      <c r="I60" s="167"/>
      <c r="J60" s="168">
        <f>J87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100</v>
      </c>
      <c r="E61" s="173"/>
      <c r="F61" s="173"/>
      <c r="G61" s="173"/>
      <c r="H61" s="173"/>
      <c r="I61" s="173"/>
      <c r="J61" s="174">
        <f>J88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4"/>
      <c r="C62" s="165"/>
      <c r="D62" s="166" t="s">
        <v>102</v>
      </c>
      <c r="E62" s="167"/>
      <c r="F62" s="167"/>
      <c r="G62" s="167"/>
      <c r="H62" s="167"/>
      <c r="I62" s="167"/>
      <c r="J62" s="168">
        <f>J122</f>
        <v>0</v>
      </c>
      <c r="K62" s="165"/>
      <c r="L62" s="16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0"/>
      <c r="C63" s="171"/>
      <c r="D63" s="172" t="s">
        <v>103</v>
      </c>
      <c r="E63" s="173"/>
      <c r="F63" s="173"/>
      <c r="G63" s="173"/>
      <c r="H63" s="173"/>
      <c r="I63" s="173"/>
      <c r="J63" s="174">
        <f>J123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104</v>
      </c>
      <c r="E64" s="173"/>
      <c r="F64" s="173"/>
      <c r="G64" s="173"/>
      <c r="H64" s="173"/>
      <c r="I64" s="173"/>
      <c r="J64" s="174">
        <f>J128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0"/>
      <c r="C65" s="171"/>
      <c r="D65" s="172" t="s">
        <v>105</v>
      </c>
      <c r="E65" s="173"/>
      <c r="F65" s="173"/>
      <c r="G65" s="173"/>
      <c r="H65" s="173"/>
      <c r="I65" s="173"/>
      <c r="J65" s="174">
        <f>J133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0"/>
      <c r="C66" s="171"/>
      <c r="D66" s="172" t="s">
        <v>106</v>
      </c>
      <c r="E66" s="173"/>
      <c r="F66" s="173"/>
      <c r="G66" s="173"/>
      <c r="H66" s="173"/>
      <c r="I66" s="173"/>
      <c r="J66" s="174">
        <f>J136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58"/>
      <c r="C68" s="59"/>
      <c r="D68" s="59"/>
      <c r="E68" s="59"/>
      <c r="F68" s="59"/>
      <c r="G68" s="59"/>
      <c r="H68" s="59"/>
      <c r="I68" s="59"/>
      <c r="J68" s="59"/>
      <c r="K68" s="5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72" s="2" customFormat="1" ht="6.96" customHeight="1">
      <c r="A72" s="37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107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59" t="str">
        <f>E7</f>
        <v>SÚS PK - výměna venkovního osvětlení (Ústecko)</v>
      </c>
      <c r="F76" s="31"/>
      <c r="G76" s="31"/>
      <c r="H76" s="31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93</v>
      </c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8" t="str">
        <f>E9</f>
        <v>SO02 - Klášterec nad Orlicí</v>
      </c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21</v>
      </c>
      <c r="D80" s="39"/>
      <c r="E80" s="39"/>
      <c r="F80" s="26" t="str">
        <f>F12</f>
        <v>Pardubický kraj</v>
      </c>
      <c r="G80" s="39"/>
      <c r="H80" s="39"/>
      <c r="I80" s="31" t="s">
        <v>23</v>
      </c>
      <c r="J80" s="71" t="str">
        <f>IF(J12="","",J12)</f>
        <v>1. 9. 2025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25</v>
      </c>
      <c r="D82" s="39"/>
      <c r="E82" s="39"/>
      <c r="F82" s="26" t="str">
        <f>E15</f>
        <v xml:space="preserve"> Správa a údržba silnic Pardubického kraj</v>
      </c>
      <c r="G82" s="39"/>
      <c r="H82" s="39"/>
      <c r="I82" s="31" t="s">
        <v>31</v>
      </c>
      <c r="J82" s="35" t="str">
        <f>E21</f>
        <v>Jaroslav Kulička</v>
      </c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29</v>
      </c>
      <c r="D83" s="39"/>
      <c r="E83" s="39"/>
      <c r="F83" s="26" t="str">
        <f>IF(E18="","",E18)</f>
        <v>Vyplň údaj</v>
      </c>
      <c r="G83" s="39"/>
      <c r="H83" s="39"/>
      <c r="I83" s="31" t="s">
        <v>34</v>
      </c>
      <c r="J83" s="35" t="str">
        <f>E24</f>
        <v xml:space="preserve"> </v>
      </c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1" customFormat="1" ht="29.28" customHeight="1">
      <c r="A85" s="176"/>
      <c r="B85" s="177"/>
      <c r="C85" s="178" t="s">
        <v>108</v>
      </c>
      <c r="D85" s="179" t="s">
        <v>57</v>
      </c>
      <c r="E85" s="179" t="s">
        <v>53</v>
      </c>
      <c r="F85" s="179" t="s">
        <v>54</v>
      </c>
      <c r="G85" s="179" t="s">
        <v>109</v>
      </c>
      <c r="H85" s="179" t="s">
        <v>110</v>
      </c>
      <c r="I85" s="179" t="s">
        <v>111</v>
      </c>
      <c r="J85" s="180" t="s">
        <v>97</v>
      </c>
      <c r="K85" s="181" t="s">
        <v>112</v>
      </c>
      <c r="L85" s="182"/>
      <c r="M85" s="91" t="s">
        <v>19</v>
      </c>
      <c r="N85" s="92" t="s">
        <v>42</v>
      </c>
      <c r="O85" s="92" t="s">
        <v>113</v>
      </c>
      <c r="P85" s="92" t="s">
        <v>114</v>
      </c>
      <c r="Q85" s="92" t="s">
        <v>115</v>
      </c>
      <c r="R85" s="92" t="s">
        <v>116</v>
      </c>
      <c r="S85" s="92" t="s">
        <v>117</v>
      </c>
      <c r="T85" s="93" t="s">
        <v>118</v>
      </c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</row>
    <row r="86" s="2" customFormat="1" ht="22.8" customHeight="1">
      <c r="A86" s="37"/>
      <c r="B86" s="38"/>
      <c r="C86" s="98" t="s">
        <v>119</v>
      </c>
      <c r="D86" s="39"/>
      <c r="E86" s="39"/>
      <c r="F86" s="39"/>
      <c r="G86" s="39"/>
      <c r="H86" s="39"/>
      <c r="I86" s="39"/>
      <c r="J86" s="183">
        <f>BK86</f>
        <v>0</v>
      </c>
      <c r="K86" s="39"/>
      <c r="L86" s="43"/>
      <c r="M86" s="94"/>
      <c r="N86" s="184"/>
      <c r="O86" s="95"/>
      <c r="P86" s="185">
        <f>P87+P122</f>
        <v>0</v>
      </c>
      <c r="Q86" s="95"/>
      <c r="R86" s="185">
        <f>R87+R122</f>
        <v>0.0059499999999999996</v>
      </c>
      <c r="S86" s="95"/>
      <c r="T86" s="186">
        <f>T87+T122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71</v>
      </c>
      <c r="AU86" s="16" t="s">
        <v>98</v>
      </c>
      <c r="BK86" s="187">
        <f>BK87+BK122</f>
        <v>0</v>
      </c>
    </row>
    <row r="87" s="12" customFormat="1" ht="25.92" customHeight="1">
      <c r="A87" s="12"/>
      <c r="B87" s="188"/>
      <c r="C87" s="189"/>
      <c r="D87" s="190" t="s">
        <v>71</v>
      </c>
      <c r="E87" s="191" t="s">
        <v>120</v>
      </c>
      <c r="F87" s="191" t="s">
        <v>121</v>
      </c>
      <c r="G87" s="189"/>
      <c r="H87" s="189"/>
      <c r="I87" s="192"/>
      <c r="J87" s="193">
        <f>BK87</f>
        <v>0</v>
      </c>
      <c r="K87" s="189"/>
      <c r="L87" s="194"/>
      <c r="M87" s="195"/>
      <c r="N87" s="196"/>
      <c r="O87" s="196"/>
      <c r="P87" s="197">
        <f>P88</f>
        <v>0</v>
      </c>
      <c r="Q87" s="196"/>
      <c r="R87" s="197">
        <f>R88</f>
        <v>0.0059499999999999996</v>
      </c>
      <c r="S87" s="196"/>
      <c r="T87" s="198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9" t="s">
        <v>122</v>
      </c>
      <c r="AT87" s="200" t="s">
        <v>71</v>
      </c>
      <c r="AU87" s="200" t="s">
        <v>72</v>
      </c>
      <c r="AY87" s="199" t="s">
        <v>123</v>
      </c>
      <c r="BK87" s="201">
        <f>BK88</f>
        <v>0</v>
      </c>
    </row>
    <row r="88" s="12" customFormat="1" ht="22.8" customHeight="1">
      <c r="A88" s="12"/>
      <c r="B88" s="188"/>
      <c r="C88" s="189"/>
      <c r="D88" s="190" t="s">
        <v>71</v>
      </c>
      <c r="E88" s="202" t="s">
        <v>124</v>
      </c>
      <c r="F88" s="202" t="s">
        <v>125</v>
      </c>
      <c r="G88" s="189"/>
      <c r="H88" s="189"/>
      <c r="I88" s="192"/>
      <c r="J88" s="203">
        <f>BK88</f>
        <v>0</v>
      </c>
      <c r="K88" s="189"/>
      <c r="L88" s="194"/>
      <c r="M88" s="195"/>
      <c r="N88" s="196"/>
      <c r="O88" s="196"/>
      <c r="P88" s="197">
        <f>SUM(P89:P121)</f>
        <v>0</v>
      </c>
      <c r="Q88" s="196"/>
      <c r="R88" s="197">
        <f>SUM(R89:R121)</f>
        <v>0.0059499999999999996</v>
      </c>
      <c r="S88" s="196"/>
      <c r="T88" s="198">
        <f>SUM(T89:T121)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9" t="s">
        <v>122</v>
      </c>
      <c r="AT88" s="200" t="s">
        <v>71</v>
      </c>
      <c r="AU88" s="200" t="s">
        <v>80</v>
      </c>
      <c r="AY88" s="199" t="s">
        <v>123</v>
      </c>
      <c r="BK88" s="201">
        <f>SUM(BK89:BK121)</f>
        <v>0</v>
      </c>
    </row>
    <row r="89" s="2" customFormat="1" ht="33" customHeight="1">
      <c r="A89" s="37"/>
      <c r="B89" s="38"/>
      <c r="C89" s="204" t="s">
        <v>80</v>
      </c>
      <c r="D89" s="204" t="s">
        <v>126</v>
      </c>
      <c r="E89" s="205" t="s">
        <v>127</v>
      </c>
      <c r="F89" s="206" t="s">
        <v>128</v>
      </c>
      <c r="G89" s="207" t="s">
        <v>129</v>
      </c>
      <c r="H89" s="208">
        <v>1</v>
      </c>
      <c r="I89" s="209"/>
      <c r="J89" s="210">
        <f>ROUND(I89*H89,2)</f>
        <v>0</v>
      </c>
      <c r="K89" s="211"/>
      <c r="L89" s="43"/>
      <c r="M89" s="212" t="s">
        <v>19</v>
      </c>
      <c r="N89" s="213" t="s">
        <v>43</v>
      </c>
      <c r="O89" s="83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6" t="s">
        <v>130</v>
      </c>
      <c r="AT89" s="216" t="s">
        <v>126</v>
      </c>
      <c r="AU89" s="216" t="s">
        <v>82</v>
      </c>
      <c r="AY89" s="16" t="s">
        <v>123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6" t="s">
        <v>80</v>
      </c>
      <c r="BK89" s="217">
        <f>ROUND(I89*H89,2)</f>
        <v>0</v>
      </c>
      <c r="BL89" s="16" t="s">
        <v>130</v>
      </c>
      <c r="BM89" s="216" t="s">
        <v>456</v>
      </c>
    </row>
    <row r="90" s="2" customFormat="1">
      <c r="A90" s="37"/>
      <c r="B90" s="38"/>
      <c r="C90" s="39"/>
      <c r="D90" s="218" t="s">
        <v>132</v>
      </c>
      <c r="E90" s="39"/>
      <c r="F90" s="219" t="s">
        <v>133</v>
      </c>
      <c r="G90" s="39"/>
      <c r="H90" s="39"/>
      <c r="I90" s="220"/>
      <c r="J90" s="39"/>
      <c r="K90" s="39"/>
      <c r="L90" s="43"/>
      <c r="M90" s="221"/>
      <c r="N90" s="222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132</v>
      </c>
      <c r="AU90" s="16" t="s">
        <v>82</v>
      </c>
    </row>
    <row r="91" s="2" customFormat="1" ht="24.15" customHeight="1">
      <c r="A91" s="37"/>
      <c r="B91" s="38"/>
      <c r="C91" s="223" t="s">
        <v>82</v>
      </c>
      <c r="D91" s="223" t="s">
        <v>120</v>
      </c>
      <c r="E91" s="224" t="s">
        <v>457</v>
      </c>
      <c r="F91" s="225" t="s">
        <v>458</v>
      </c>
      <c r="G91" s="226" t="s">
        <v>136</v>
      </c>
      <c r="H91" s="227">
        <v>1</v>
      </c>
      <c r="I91" s="228"/>
      <c r="J91" s="229">
        <f>ROUND(I91*H91,2)</f>
        <v>0</v>
      </c>
      <c r="K91" s="230"/>
      <c r="L91" s="231"/>
      <c r="M91" s="232" t="s">
        <v>19</v>
      </c>
      <c r="N91" s="233" t="s">
        <v>43</v>
      </c>
      <c r="O91" s="83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6" t="s">
        <v>137</v>
      </c>
      <c r="AT91" s="216" t="s">
        <v>120</v>
      </c>
      <c r="AU91" s="216" t="s">
        <v>82</v>
      </c>
      <c r="AY91" s="16" t="s">
        <v>123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6" t="s">
        <v>80</v>
      </c>
      <c r="BK91" s="217">
        <f>ROUND(I91*H91,2)</f>
        <v>0</v>
      </c>
      <c r="BL91" s="16" t="s">
        <v>130</v>
      </c>
      <c r="BM91" s="216" t="s">
        <v>459</v>
      </c>
    </row>
    <row r="92" s="2" customFormat="1" ht="16.5" customHeight="1">
      <c r="A92" s="37"/>
      <c r="B92" s="38"/>
      <c r="C92" s="204" t="s">
        <v>122</v>
      </c>
      <c r="D92" s="204" t="s">
        <v>126</v>
      </c>
      <c r="E92" s="205" t="s">
        <v>147</v>
      </c>
      <c r="F92" s="206" t="s">
        <v>148</v>
      </c>
      <c r="G92" s="207" t="s">
        <v>136</v>
      </c>
      <c r="H92" s="208">
        <v>1</v>
      </c>
      <c r="I92" s="209"/>
      <c r="J92" s="210">
        <f>ROUND(I92*H92,2)</f>
        <v>0</v>
      </c>
      <c r="K92" s="211"/>
      <c r="L92" s="43"/>
      <c r="M92" s="212" t="s">
        <v>19</v>
      </c>
      <c r="N92" s="213" t="s">
        <v>43</v>
      </c>
      <c r="O92" s="83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6" t="s">
        <v>130</v>
      </c>
      <c r="AT92" s="216" t="s">
        <v>126</v>
      </c>
      <c r="AU92" s="216" t="s">
        <v>82</v>
      </c>
      <c r="AY92" s="16" t="s">
        <v>123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6" t="s">
        <v>80</v>
      </c>
      <c r="BK92" s="217">
        <f>ROUND(I92*H92,2)</f>
        <v>0</v>
      </c>
      <c r="BL92" s="16" t="s">
        <v>130</v>
      </c>
      <c r="BM92" s="216" t="s">
        <v>460</v>
      </c>
    </row>
    <row r="93" s="2" customFormat="1" ht="24.15" customHeight="1">
      <c r="A93" s="37"/>
      <c r="B93" s="38"/>
      <c r="C93" s="204" t="s">
        <v>142</v>
      </c>
      <c r="D93" s="204" t="s">
        <v>126</v>
      </c>
      <c r="E93" s="205" t="s">
        <v>461</v>
      </c>
      <c r="F93" s="206" t="s">
        <v>462</v>
      </c>
      <c r="G93" s="207" t="s">
        <v>129</v>
      </c>
      <c r="H93" s="208">
        <v>1</v>
      </c>
      <c r="I93" s="209"/>
      <c r="J93" s="210">
        <f>ROUND(I93*H93,2)</f>
        <v>0</v>
      </c>
      <c r="K93" s="211"/>
      <c r="L93" s="43"/>
      <c r="M93" s="212" t="s">
        <v>19</v>
      </c>
      <c r="N93" s="213" t="s">
        <v>43</v>
      </c>
      <c r="O93" s="83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6" t="s">
        <v>130</v>
      </c>
      <c r="AT93" s="216" t="s">
        <v>126</v>
      </c>
      <c r="AU93" s="216" t="s">
        <v>82</v>
      </c>
      <c r="AY93" s="16" t="s">
        <v>123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6" t="s">
        <v>80</v>
      </c>
      <c r="BK93" s="217">
        <f>ROUND(I93*H93,2)</f>
        <v>0</v>
      </c>
      <c r="BL93" s="16" t="s">
        <v>130</v>
      </c>
      <c r="BM93" s="216" t="s">
        <v>463</v>
      </c>
    </row>
    <row r="94" s="2" customFormat="1">
      <c r="A94" s="37"/>
      <c r="B94" s="38"/>
      <c r="C94" s="39"/>
      <c r="D94" s="218" t="s">
        <v>132</v>
      </c>
      <c r="E94" s="39"/>
      <c r="F94" s="219" t="s">
        <v>464</v>
      </c>
      <c r="G94" s="39"/>
      <c r="H94" s="39"/>
      <c r="I94" s="220"/>
      <c r="J94" s="39"/>
      <c r="K94" s="39"/>
      <c r="L94" s="43"/>
      <c r="M94" s="221"/>
      <c r="N94" s="222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132</v>
      </c>
      <c r="AU94" s="16" t="s">
        <v>82</v>
      </c>
    </row>
    <row r="95" s="2" customFormat="1" ht="16.5" customHeight="1">
      <c r="A95" s="37"/>
      <c r="B95" s="38"/>
      <c r="C95" s="223" t="s">
        <v>146</v>
      </c>
      <c r="D95" s="223" t="s">
        <v>120</v>
      </c>
      <c r="E95" s="224" t="s">
        <v>465</v>
      </c>
      <c r="F95" s="225" t="s">
        <v>466</v>
      </c>
      <c r="G95" s="226" t="s">
        <v>19</v>
      </c>
      <c r="H95" s="227">
        <v>1</v>
      </c>
      <c r="I95" s="228"/>
      <c r="J95" s="229">
        <f>ROUND(I95*H95,2)</f>
        <v>0</v>
      </c>
      <c r="K95" s="230"/>
      <c r="L95" s="231"/>
      <c r="M95" s="232" t="s">
        <v>19</v>
      </c>
      <c r="N95" s="233" t="s">
        <v>43</v>
      </c>
      <c r="O95" s="83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6" t="s">
        <v>137</v>
      </c>
      <c r="AT95" s="216" t="s">
        <v>120</v>
      </c>
      <c r="AU95" s="216" t="s">
        <v>82</v>
      </c>
      <c r="AY95" s="16" t="s">
        <v>123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6" t="s">
        <v>80</v>
      </c>
      <c r="BK95" s="217">
        <f>ROUND(I95*H95,2)</f>
        <v>0</v>
      </c>
      <c r="BL95" s="16" t="s">
        <v>130</v>
      </c>
      <c r="BM95" s="216" t="s">
        <v>467</v>
      </c>
    </row>
    <row r="96" s="2" customFormat="1" ht="16.5" customHeight="1">
      <c r="A96" s="37"/>
      <c r="B96" s="38"/>
      <c r="C96" s="223" t="s">
        <v>150</v>
      </c>
      <c r="D96" s="223" t="s">
        <v>120</v>
      </c>
      <c r="E96" s="224" t="s">
        <v>468</v>
      </c>
      <c r="F96" s="225" t="s">
        <v>469</v>
      </c>
      <c r="G96" s="226" t="s">
        <v>201</v>
      </c>
      <c r="H96" s="227">
        <v>5</v>
      </c>
      <c r="I96" s="228"/>
      <c r="J96" s="229">
        <f>ROUND(I96*H96,2)</f>
        <v>0</v>
      </c>
      <c r="K96" s="230"/>
      <c r="L96" s="231"/>
      <c r="M96" s="232" t="s">
        <v>19</v>
      </c>
      <c r="N96" s="233" t="s">
        <v>43</v>
      </c>
      <c r="O96" s="83"/>
      <c r="P96" s="214">
        <f>O96*H96</f>
        <v>0</v>
      </c>
      <c r="Q96" s="214">
        <v>1.0000000000000001E-05</v>
      </c>
      <c r="R96" s="214">
        <f>Q96*H96</f>
        <v>5.0000000000000002E-05</v>
      </c>
      <c r="S96" s="214">
        <v>0</v>
      </c>
      <c r="T96" s="215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6" t="s">
        <v>158</v>
      </c>
      <c r="AT96" s="216" t="s">
        <v>120</v>
      </c>
      <c r="AU96" s="216" t="s">
        <v>82</v>
      </c>
      <c r="AY96" s="16" t="s">
        <v>123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6" t="s">
        <v>80</v>
      </c>
      <c r="BK96" s="217">
        <f>ROUND(I96*H96,2)</f>
        <v>0</v>
      </c>
      <c r="BL96" s="16" t="s">
        <v>158</v>
      </c>
      <c r="BM96" s="216" t="s">
        <v>470</v>
      </c>
    </row>
    <row r="97" s="2" customFormat="1" ht="16.5" customHeight="1">
      <c r="A97" s="37"/>
      <c r="B97" s="38"/>
      <c r="C97" s="223" t="s">
        <v>155</v>
      </c>
      <c r="D97" s="223" t="s">
        <v>120</v>
      </c>
      <c r="E97" s="224" t="s">
        <v>471</v>
      </c>
      <c r="F97" s="225" t="s">
        <v>472</v>
      </c>
      <c r="G97" s="226" t="s">
        <v>129</v>
      </c>
      <c r="H97" s="227">
        <v>5</v>
      </c>
      <c r="I97" s="228"/>
      <c r="J97" s="229">
        <f>ROUND(I97*H97,2)</f>
        <v>0</v>
      </c>
      <c r="K97" s="230"/>
      <c r="L97" s="231"/>
      <c r="M97" s="232" t="s">
        <v>19</v>
      </c>
      <c r="N97" s="233" t="s">
        <v>43</v>
      </c>
      <c r="O97" s="83"/>
      <c r="P97" s="214">
        <f>O97*H97</f>
        <v>0</v>
      </c>
      <c r="Q97" s="214">
        <v>1.0000000000000001E-05</v>
      </c>
      <c r="R97" s="214">
        <f>Q97*H97</f>
        <v>5.0000000000000002E-05</v>
      </c>
      <c r="S97" s="214">
        <v>0</v>
      </c>
      <c r="T97" s="215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6" t="s">
        <v>158</v>
      </c>
      <c r="AT97" s="216" t="s">
        <v>120</v>
      </c>
      <c r="AU97" s="216" t="s">
        <v>82</v>
      </c>
      <c r="AY97" s="16" t="s">
        <v>123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6" t="s">
        <v>80</v>
      </c>
      <c r="BK97" s="217">
        <f>ROUND(I97*H97,2)</f>
        <v>0</v>
      </c>
      <c r="BL97" s="16" t="s">
        <v>158</v>
      </c>
      <c r="BM97" s="216" t="s">
        <v>473</v>
      </c>
    </row>
    <row r="98" s="2" customFormat="1" ht="49.05" customHeight="1">
      <c r="A98" s="37"/>
      <c r="B98" s="38"/>
      <c r="C98" s="204" t="s">
        <v>160</v>
      </c>
      <c r="D98" s="204" t="s">
        <v>126</v>
      </c>
      <c r="E98" s="205" t="s">
        <v>199</v>
      </c>
      <c r="F98" s="206" t="s">
        <v>200</v>
      </c>
      <c r="G98" s="207" t="s">
        <v>201</v>
      </c>
      <c r="H98" s="208">
        <v>25</v>
      </c>
      <c r="I98" s="209"/>
      <c r="J98" s="210">
        <f>ROUND(I98*H98,2)</f>
        <v>0</v>
      </c>
      <c r="K98" s="211"/>
      <c r="L98" s="43"/>
      <c r="M98" s="212" t="s">
        <v>19</v>
      </c>
      <c r="N98" s="213" t="s">
        <v>43</v>
      </c>
      <c r="O98" s="83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6" t="s">
        <v>130</v>
      </c>
      <c r="AT98" s="216" t="s">
        <v>126</v>
      </c>
      <c r="AU98" s="216" t="s">
        <v>82</v>
      </c>
      <c r="AY98" s="16" t="s">
        <v>123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6" t="s">
        <v>80</v>
      </c>
      <c r="BK98" s="217">
        <f>ROUND(I98*H98,2)</f>
        <v>0</v>
      </c>
      <c r="BL98" s="16" t="s">
        <v>130</v>
      </c>
      <c r="BM98" s="216" t="s">
        <v>474</v>
      </c>
    </row>
    <row r="99" s="2" customFormat="1">
      <c r="A99" s="37"/>
      <c r="B99" s="38"/>
      <c r="C99" s="39"/>
      <c r="D99" s="218" t="s">
        <v>132</v>
      </c>
      <c r="E99" s="39"/>
      <c r="F99" s="219" t="s">
        <v>203</v>
      </c>
      <c r="G99" s="39"/>
      <c r="H99" s="39"/>
      <c r="I99" s="220"/>
      <c r="J99" s="39"/>
      <c r="K99" s="39"/>
      <c r="L99" s="43"/>
      <c r="M99" s="221"/>
      <c r="N99" s="222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132</v>
      </c>
      <c r="AU99" s="16" t="s">
        <v>82</v>
      </c>
    </row>
    <row r="100" s="2" customFormat="1" ht="24.15" customHeight="1">
      <c r="A100" s="37"/>
      <c r="B100" s="38"/>
      <c r="C100" s="223" t="s">
        <v>164</v>
      </c>
      <c r="D100" s="223" t="s">
        <v>120</v>
      </c>
      <c r="E100" s="224" t="s">
        <v>205</v>
      </c>
      <c r="F100" s="225" t="s">
        <v>206</v>
      </c>
      <c r="G100" s="226" t="s">
        <v>201</v>
      </c>
      <c r="H100" s="227">
        <v>25</v>
      </c>
      <c r="I100" s="228"/>
      <c r="J100" s="229">
        <f>ROUND(I100*H100,2)</f>
        <v>0</v>
      </c>
      <c r="K100" s="230"/>
      <c r="L100" s="231"/>
      <c r="M100" s="232" t="s">
        <v>19</v>
      </c>
      <c r="N100" s="233" t="s">
        <v>43</v>
      </c>
      <c r="O100" s="83"/>
      <c r="P100" s="214">
        <f>O100*H100</f>
        <v>0</v>
      </c>
      <c r="Q100" s="214">
        <v>0.00012</v>
      </c>
      <c r="R100" s="214">
        <f>Q100*H100</f>
        <v>0.0030000000000000001</v>
      </c>
      <c r="S100" s="214">
        <v>0</v>
      </c>
      <c r="T100" s="215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6" t="s">
        <v>158</v>
      </c>
      <c r="AT100" s="216" t="s">
        <v>120</v>
      </c>
      <c r="AU100" s="216" t="s">
        <v>82</v>
      </c>
      <c r="AY100" s="16" t="s">
        <v>123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6" t="s">
        <v>80</v>
      </c>
      <c r="BK100" s="217">
        <f>ROUND(I100*H100,2)</f>
        <v>0</v>
      </c>
      <c r="BL100" s="16" t="s">
        <v>158</v>
      </c>
      <c r="BM100" s="216" t="s">
        <v>475</v>
      </c>
    </row>
    <row r="101" s="2" customFormat="1" ht="37.8" customHeight="1">
      <c r="A101" s="37"/>
      <c r="B101" s="38"/>
      <c r="C101" s="204" t="s">
        <v>169</v>
      </c>
      <c r="D101" s="204" t="s">
        <v>126</v>
      </c>
      <c r="E101" s="205" t="s">
        <v>476</v>
      </c>
      <c r="F101" s="206" t="s">
        <v>477</v>
      </c>
      <c r="G101" s="207" t="s">
        <v>201</v>
      </c>
      <c r="H101" s="208">
        <v>15</v>
      </c>
      <c r="I101" s="209"/>
      <c r="J101" s="210">
        <f>ROUND(I101*H101,2)</f>
        <v>0</v>
      </c>
      <c r="K101" s="211"/>
      <c r="L101" s="43"/>
      <c r="M101" s="212" t="s">
        <v>19</v>
      </c>
      <c r="N101" s="213" t="s">
        <v>43</v>
      </c>
      <c r="O101" s="83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6" t="s">
        <v>194</v>
      </c>
      <c r="AT101" s="216" t="s">
        <v>126</v>
      </c>
      <c r="AU101" s="216" t="s">
        <v>82</v>
      </c>
      <c r="AY101" s="16" t="s">
        <v>123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6" t="s">
        <v>80</v>
      </c>
      <c r="BK101" s="217">
        <f>ROUND(I101*H101,2)</f>
        <v>0</v>
      </c>
      <c r="BL101" s="16" t="s">
        <v>194</v>
      </c>
      <c r="BM101" s="216" t="s">
        <v>478</v>
      </c>
    </row>
    <row r="102" s="2" customFormat="1">
      <c r="A102" s="37"/>
      <c r="B102" s="38"/>
      <c r="C102" s="39"/>
      <c r="D102" s="218" t="s">
        <v>132</v>
      </c>
      <c r="E102" s="39"/>
      <c r="F102" s="219" t="s">
        <v>479</v>
      </c>
      <c r="G102" s="39"/>
      <c r="H102" s="39"/>
      <c r="I102" s="220"/>
      <c r="J102" s="39"/>
      <c r="K102" s="39"/>
      <c r="L102" s="43"/>
      <c r="M102" s="221"/>
      <c r="N102" s="222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132</v>
      </c>
      <c r="AU102" s="16" t="s">
        <v>82</v>
      </c>
    </row>
    <row r="103" s="2" customFormat="1" ht="16.5" customHeight="1">
      <c r="A103" s="37"/>
      <c r="B103" s="38"/>
      <c r="C103" s="223" t="s">
        <v>173</v>
      </c>
      <c r="D103" s="223" t="s">
        <v>120</v>
      </c>
      <c r="E103" s="224" t="s">
        <v>480</v>
      </c>
      <c r="F103" s="225" t="s">
        <v>481</v>
      </c>
      <c r="G103" s="226" t="s">
        <v>201</v>
      </c>
      <c r="H103" s="227">
        <v>15</v>
      </c>
      <c r="I103" s="228"/>
      <c r="J103" s="229">
        <f>ROUND(I103*H103,2)</f>
        <v>0</v>
      </c>
      <c r="K103" s="230"/>
      <c r="L103" s="231"/>
      <c r="M103" s="232" t="s">
        <v>19</v>
      </c>
      <c r="N103" s="233" t="s">
        <v>43</v>
      </c>
      <c r="O103" s="83"/>
      <c r="P103" s="214">
        <f>O103*H103</f>
        <v>0</v>
      </c>
      <c r="Q103" s="214">
        <v>0.00018000000000000001</v>
      </c>
      <c r="R103" s="214">
        <f>Q103*H103</f>
        <v>0.0027000000000000001</v>
      </c>
      <c r="S103" s="214">
        <v>0</v>
      </c>
      <c r="T103" s="215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6" t="s">
        <v>267</v>
      </c>
      <c r="AT103" s="216" t="s">
        <v>120</v>
      </c>
      <c r="AU103" s="216" t="s">
        <v>82</v>
      </c>
      <c r="AY103" s="16" t="s">
        <v>123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6" t="s">
        <v>80</v>
      </c>
      <c r="BK103" s="217">
        <f>ROUND(I103*H103,2)</f>
        <v>0</v>
      </c>
      <c r="BL103" s="16" t="s">
        <v>194</v>
      </c>
      <c r="BM103" s="216" t="s">
        <v>482</v>
      </c>
    </row>
    <row r="104" s="2" customFormat="1" ht="21.75" customHeight="1">
      <c r="A104" s="37"/>
      <c r="B104" s="38"/>
      <c r="C104" s="204" t="s">
        <v>8</v>
      </c>
      <c r="D104" s="204" t="s">
        <v>126</v>
      </c>
      <c r="E104" s="205" t="s">
        <v>483</v>
      </c>
      <c r="F104" s="206" t="s">
        <v>484</v>
      </c>
      <c r="G104" s="207" t="s">
        <v>129</v>
      </c>
      <c r="H104" s="208">
        <v>15</v>
      </c>
      <c r="I104" s="209"/>
      <c r="J104" s="210">
        <f>ROUND(I104*H104,2)</f>
        <v>0</v>
      </c>
      <c r="K104" s="211"/>
      <c r="L104" s="43"/>
      <c r="M104" s="212" t="s">
        <v>19</v>
      </c>
      <c r="N104" s="213" t="s">
        <v>43</v>
      </c>
      <c r="O104" s="83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6" t="s">
        <v>194</v>
      </c>
      <c r="AT104" s="216" t="s">
        <v>126</v>
      </c>
      <c r="AU104" s="216" t="s">
        <v>82</v>
      </c>
      <c r="AY104" s="16" t="s">
        <v>123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6" t="s">
        <v>80</v>
      </c>
      <c r="BK104" s="217">
        <f>ROUND(I104*H104,2)</f>
        <v>0</v>
      </c>
      <c r="BL104" s="16" t="s">
        <v>194</v>
      </c>
      <c r="BM104" s="216" t="s">
        <v>485</v>
      </c>
    </row>
    <row r="105" s="2" customFormat="1">
      <c r="A105" s="37"/>
      <c r="B105" s="38"/>
      <c r="C105" s="39"/>
      <c r="D105" s="218" t="s">
        <v>132</v>
      </c>
      <c r="E105" s="39"/>
      <c r="F105" s="219" t="s">
        <v>486</v>
      </c>
      <c r="G105" s="39"/>
      <c r="H105" s="39"/>
      <c r="I105" s="220"/>
      <c r="J105" s="39"/>
      <c r="K105" s="39"/>
      <c r="L105" s="43"/>
      <c r="M105" s="221"/>
      <c r="N105" s="222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132</v>
      </c>
      <c r="AU105" s="16" t="s">
        <v>82</v>
      </c>
    </row>
    <row r="106" s="2" customFormat="1" ht="21.75" customHeight="1">
      <c r="A106" s="37"/>
      <c r="B106" s="38"/>
      <c r="C106" s="223" t="s">
        <v>181</v>
      </c>
      <c r="D106" s="223" t="s">
        <v>120</v>
      </c>
      <c r="E106" s="224" t="s">
        <v>487</v>
      </c>
      <c r="F106" s="225" t="s">
        <v>488</v>
      </c>
      <c r="G106" s="226" t="s">
        <v>129</v>
      </c>
      <c r="H106" s="227">
        <v>15</v>
      </c>
      <c r="I106" s="228"/>
      <c r="J106" s="229">
        <f>ROUND(I106*H106,2)</f>
        <v>0</v>
      </c>
      <c r="K106" s="230"/>
      <c r="L106" s="231"/>
      <c r="M106" s="232" t="s">
        <v>19</v>
      </c>
      <c r="N106" s="233" t="s">
        <v>43</v>
      </c>
      <c r="O106" s="83"/>
      <c r="P106" s="214">
        <f>O106*H106</f>
        <v>0</v>
      </c>
      <c r="Q106" s="214">
        <v>1.0000000000000001E-05</v>
      </c>
      <c r="R106" s="214">
        <f>Q106*H106</f>
        <v>0.00015000000000000001</v>
      </c>
      <c r="S106" s="214">
        <v>0</v>
      </c>
      <c r="T106" s="215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6" t="s">
        <v>267</v>
      </c>
      <c r="AT106" s="216" t="s">
        <v>120</v>
      </c>
      <c r="AU106" s="216" t="s">
        <v>82</v>
      </c>
      <c r="AY106" s="16" t="s">
        <v>123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6" t="s">
        <v>80</v>
      </c>
      <c r="BK106" s="217">
        <f>ROUND(I106*H106,2)</f>
        <v>0</v>
      </c>
      <c r="BL106" s="16" t="s">
        <v>194</v>
      </c>
      <c r="BM106" s="216" t="s">
        <v>489</v>
      </c>
    </row>
    <row r="107" s="2" customFormat="1" ht="33" customHeight="1">
      <c r="A107" s="37"/>
      <c r="B107" s="38"/>
      <c r="C107" s="204" t="s">
        <v>185</v>
      </c>
      <c r="D107" s="204" t="s">
        <v>126</v>
      </c>
      <c r="E107" s="205" t="s">
        <v>253</v>
      </c>
      <c r="F107" s="206" t="s">
        <v>254</v>
      </c>
      <c r="G107" s="207" t="s">
        <v>129</v>
      </c>
      <c r="H107" s="208">
        <v>6</v>
      </c>
      <c r="I107" s="209"/>
      <c r="J107" s="210">
        <f>ROUND(I107*H107,2)</f>
        <v>0</v>
      </c>
      <c r="K107" s="211"/>
      <c r="L107" s="43"/>
      <c r="M107" s="212" t="s">
        <v>19</v>
      </c>
      <c r="N107" s="213" t="s">
        <v>43</v>
      </c>
      <c r="O107" s="83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6" t="s">
        <v>130</v>
      </c>
      <c r="AT107" s="216" t="s">
        <v>126</v>
      </c>
      <c r="AU107" s="216" t="s">
        <v>82</v>
      </c>
      <c r="AY107" s="16" t="s">
        <v>123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6" t="s">
        <v>80</v>
      </c>
      <c r="BK107" s="217">
        <f>ROUND(I107*H107,2)</f>
        <v>0</v>
      </c>
      <c r="BL107" s="16" t="s">
        <v>130</v>
      </c>
      <c r="BM107" s="216" t="s">
        <v>490</v>
      </c>
    </row>
    <row r="108" s="2" customFormat="1">
      <c r="A108" s="37"/>
      <c r="B108" s="38"/>
      <c r="C108" s="39"/>
      <c r="D108" s="218" t="s">
        <v>132</v>
      </c>
      <c r="E108" s="39"/>
      <c r="F108" s="219" t="s">
        <v>256</v>
      </c>
      <c r="G108" s="39"/>
      <c r="H108" s="39"/>
      <c r="I108" s="220"/>
      <c r="J108" s="39"/>
      <c r="K108" s="39"/>
      <c r="L108" s="43"/>
      <c r="M108" s="221"/>
      <c r="N108" s="222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132</v>
      </c>
      <c r="AU108" s="16" t="s">
        <v>82</v>
      </c>
    </row>
    <row r="109" s="2" customFormat="1" ht="33" customHeight="1">
      <c r="A109" s="37"/>
      <c r="B109" s="38"/>
      <c r="C109" s="204" t="s">
        <v>190</v>
      </c>
      <c r="D109" s="204" t="s">
        <v>126</v>
      </c>
      <c r="E109" s="205" t="s">
        <v>263</v>
      </c>
      <c r="F109" s="206" t="s">
        <v>264</v>
      </c>
      <c r="G109" s="207" t="s">
        <v>129</v>
      </c>
      <c r="H109" s="208">
        <v>2</v>
      </c>
      <c r="I109" s="209"/>
      <c r="J109" s="210">
        <f>ROUND(I109*H109,2)</f>
        <v>0</v>
      </c>
      <c r="K109" s="211"/>
      <c r="L109" s="43"/>
      <c r="M109" s="212" t="s">
        <v>19</v>
      </c>
      <c r="N109" s="213" t="s">
        <v>43</v>
      </c>
      <c r="O109" s="83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6" t="s">
        <v>130</v>
      </c>
      <c r="AT109" s="216" t="s">
        <v>126</v>
      </c>
      <c r="AU109" s="216" t="s">
        <v>82</v>
      </c>
      <c r="AY109" s="16" t="s">
        <v>123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6" t="s">
        <v>80</v>
      </c>
      <c r="BK109" s="217">
        <f>ROUND(I109*H109,2)</f>
        <v>0</v>
      </c>
      <c r="BL109" s="16" t="s">
        <v>130</v>
      </c>
      <c r="BM109" s="216" t="s">
        <v>491</v>
      </c>
    </row>
    <row r="110" s="2" customFormat="1">
      <c r="A110" s="37"/>
      <c r="B110" s="38"/>
      <c r="C110" s="39"/>
      <c r="D110" s="218" t="s">
        <v>132</v>
      </c>
      <c r="E110" s="39"/>
      <c r="F110" s="219" t="s">
        <v>266</v>
      </c>
      <c r="G110" s="39"/>
      <c r="H110" s="39"/>
      <c r="I110" s="220"/>
      <c r="J110" s="39"/>
      <c r="K110" s="39"/>
      <c r="L110" s="43"/>
      <c r="M110" s="221"/>
      <c r="N110" s="222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132</v>
      </c>
      <c r="AU110" s="16" t="s">
        <v>82</v>
      </c>
    </row>
    <row r="111" s="2" customFormat="1" ht="24.15" customHeight="1">
      <c r="A111" s="37"/>
      <c r="B111" s="38"/>
      <c r="C111" s="204" t="s">
        <v>194</v>
      </c>
      <c r="D111" s="204" t="s">
        <v>126</v>
      </c>
      <c r="E111" s="205" t="s">
        <v>492</v>
      </c>
      <c r="F111" s="206" t="s">
        <v>493</v>
      </c>
      <c r="G111" s="207" t="s">
        <v>129</v>
      </c>
      <c r="H111" s="208">
        <v>2</v>
      </c>
      <c r="I111" s="209"/>
      <c r="J111" s="210">
        <f>ROUND(I111*H111,2)</f>
        <v>0</v>
      </c>
      <c r="K111" s="211"/>
      <c r="L111" s="43"/>
      <c r="M111" s="212" t="s">
        <v>19</v>
      </c>
      <c r="N111" s="213" t="s">
        <v>43</v>
      </c>
      <c r="O111" s="83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6" t="s">
        <v>130</v>
      </c>
      <c r="AT111" s="216" t="s">
        <v>126</v>
      </c>
      <c r="AU111" s="216" t="s">
        <v>82</v>
      </c>
      <c r="AY111" s="16" t="s">
        <v>123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6" t="s">
        <v>80</v>
      </c>
      <c r="BK111" s="217">
        <f>ROUND(I111*H111,2)</f>
        <v>0</v>
      </c>
      <c r="BL111" s="16" t="s">
        <v>130</v>
      </c>
      <c r="BM111" s="216" t="s">
        <v>494</v>
      </c>
    </row>
    <row r="112" s="2" customFormat="1">
      <c r="A112" s="37"/>
      <c r="B112" s="38"/>
      <c r="C112" s="39"/>
      <c r="D112" s="218" t="s">
        <v>132</v>
      </c>
      <c r="E112" s="39"/>
      <c r="F112" s="219" t="s">
        <v>495</v>
      </c>
      <c r="G112" s="39"/>
      <c r="H112" s="39"/>
      <c r="I112" s="220"/>
      <c r="J112" s="39"/>
      <c r="K112" s="39"/>
      <c r="L112" s="43"/>
      <c r="M112" s="221"/>
      <c r="N112" s="222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132</v>
      </c>
      <c r="AU112" s="16" t="s">
        <v>82</v>
      </c>
    </row>
    <row r="113" s="2" customFormat="1" ht="24.15" customHeight="1">
      <c r="A113" s="37"/>
      <c r="B113" s="38"/>
      <c r="C113" s="204" t="s">
        <v>198</v>
      </c>
      <c r="D113" s="204" t="s">
        <v>126</v>
      </c>
      <c r="E113" s="205" t="s">
        <v>283</v>
      </c>
      <c r="F113" s="206" t="s">
        <v>284</v>
      </c>
      <c r="G113" s="207" t="s">
        <v>129</v>
      </c>
      <c r="H113" s="208">
        <v>6</v>
      </c>
      <c r="I113" s="209"/>
      <c r="J113" s="210">
        <f>ROUND(I113*H113,2)</f>
        <v>0</v>
      </c>
      <c r="K113" s="211"/>
      <c r="L113" s="43"/>
      <c r="M113" s="212" t="s">
        <v>19</v>
      </c>
      <c r="N113" s="213" t="s">
        <v>43</v>
      </c>
      <c r="O113" s="83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6" t="s">
        <v>130</v>
      </c>
      <c r="AT113" s="216" t="s">
        <v>126</v>
      </c>
      <c r="AU113" s="216" t="s">
        <v>82</v>
      </c>
      <c r="AY113" s="16" t="s">
        <v>123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6" t="s">
        <v>80</v>
      </c>
      <c r="BK113" s="217">
        <f>ROUND(I113*H113,2)</f>
        <v>0</v>
      </c>
      <c r="BL113" s="16" t="s">
        <v>130</v>
      </c>
      <c r="BM113" s="216" t="s">
        <v>496</v>
      </c>
    </row>
    <row r="114" s="2" customFormat="1">
      <c r="A114" s="37"/>
      <c r="B114" s="38"/>
      <c r="C114" s="39"/>
      <c r="D114" s="218" t="s">
        <v>132</v>
      </c>
      <c r="E114" s="39"/>
      <c r="F114" s="219" t="s">
        <v>286</v>
      </c>
      <c r="G114" s="39"/>
      <c r="H114" s="39"/>
      <c r="I114" s="220"/>
      <c r="J114" s="39"/>
      <c r="K114" s="39"/>
      <c r="L114" s="43"/>
      <c r="M114" s="221"/>
      <c r="N114" s="222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132</v>
      </c>
      <c r="AU114" s="16" t="s">
        <v>82</v>
      </c>
    </row>
    <row r="115" s="2" customFormat="1" ht="44.25" customHeight="1">
      <c r="A115" s="37"/>
      <c r="B115" s="38"/>
      <c r="C115" s="204" t="s">
        <v>204</v>
      </c>
      <c r="D115" s="204" t="s">
        <v>126</v>
      </c>
      <c r="E115" s="205" t="s">
        <v>293</v>
      </c>
      <c r="F115" s="206" t="s">
        <v>294</v>
      </c>
      <c r="G115" s="207" t="s">
        <v>201</v>
      </c>
      <c r="H115" s="208">
        <v>25</v>
      </c>
      <c r="I115" s="209"/>
      <c r="J115" s="210">
        <f>ROUND(I115*H115,2)</f>
        <v>0</v>
      </c>
      <c r="K115" s="211"/>
      <c r="L115" s="43"/>
      <c r="M115" s="212" t="s">
        <v>19</v>
      </c>
      <c r="N115" s="213" t="s">
        <v>43</v>
      </c>
      <c r="O115" s="83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6" t="s">
        <v>130</v>
      </c>
      <c r="AT115" s="216" t="s">
        <v>126</v>
      </c>
      <c r="AU115" s="216" t="s">
        <v>82</v>
      </c>
      <c r="AY115" s="16" t="s">
        <v>123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6" t="s">
        <v>80</v>
      </c>
      <c r="BK115" s="217">
        <f>ROUND(I115*H115,2)</f>
        <v>0</v>
      </c>
      <c r="BL115" s="16" t="s">
        <v>130</v>
      </c>
      <c r="BM115" s="216" t="s">
        <v>497</v>
      </c>
    </row>
    <row r="116" s="2" customFormat="1">
      <c r="A116" s="37"/>
      <c r="B116" s="38"/>
      <c r="C116" s="39"/>
      <c r="D116" s="218" t="s">
        <v>132</v>
      </c>
      <c r="E116" s="39"/>
      <c r="F116" s="219" t="s">
        <v>296</v>
      </c>
      <c r="G116" s="39"/>
      <c r="H116" s="39"/>
      <c r="I116" s="220"/>
      <c r="J116" s="39"/>
      <c r="K116" s="39"/>
      <c r="L116" s="43"/>
      <c r="M116" s="221"/>
      <c r="N116" s="222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132</v>
      </c>
      <c r="AU116" s="16" t="s">
        <v>82</v>
      </c>
    </row>
    <row r="117" s="2" customFormat="1" ht="44.25" customHeight="1">
      <c r="A117" s="37"/>
      <c r="B117" s="38"/>
      <c r="C117" s="204" t="s">
        <v>208</v>
      </c>
      <c r="D117" s="204" t="s">
        <v>126</v>
      </c>
      <c r="E117" s="205" t="s">
        <v>386</v>
      </c>
      <c r="F117" s="206" t="s">
        <v>387</v>
      </c>
      <c r="G117" s="207" t="s">
        <v>367</v>
      </c>
      <c r="H117" s="208">
        <v>0.02</v>
      </c>
      <c r="I117" s="209"/>
      <c r="J117" s="210">
        <f>ROUND(I117*H117,2)</f>
        <v>0</v>
      </c>
      <c r="K117" s="211"/>
      <c r="L117" s="43"/>
      <c r="M117" s="212" t="s">
        <v>19</v>
      </c>
      <c r="N117" s="213" t="s">
        <v>43</v>
      </c>
      <c r="O117" s="83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6" t="s">
        <v>130</v>
      </c>
      <c r="AT117" s="216" t="s">
        <v>126</v>
      </c>
      <c r="AU117" s="216" t="s">
        <v>82</v>
      </c>
      <c r="AY117" s="16" t="s">
        <v>123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6" t="s">
        <v>80</v>
      </c>
      <c r="BK117" s="217">
        <f>ROUND(I117*H117,2)</f>
        <v>0</v>
      </c>
      <c r="BL117" s="16" t="s">
        <v>130</v>
      </c>
      <c r="BM117" s="216" t="s">
        <v>498</v>
      </c>
    </row>
    <row r="118" s="2" customFormat="1">
      <c r="A118" s="37"/>
      <c r="B118" s="38"/>
      <c r="C118" s="39"/>
      <c r="D118" s="218" t="s">
        <v>132</v>
      </c>
      <c r="E118" s="39"/>
      <c r="F118" s="219" t="s">
        <v>389</v>
      </c>
      <c r="G118" s="39"/>
      <c r="H118" s="39"/>
      <c r="I118" s="220"/>
      <c r="J118" s="39"/>
      <c r="K118" s="39"/>
      <c r="L118" s="43"/>
      <c r="M118" s="221"/>
      <c r="N118" s="222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132</v>
      </c>
      <c r="AU118" s="16" t="s">
        <v>82</v>
      </c>
    </row>
    <row r="119" s="2" customFormat="1" ht="44.25" customHeight="1">
      <c r="A119" s="37"/>
      <c r="B119" s="38"/>
      <c r="C119" s="204" t="s">
        <v>213</v>
      </c>
      <c r="D119" s="204" t="s">
        <v>126</v>
      </c>
      <c r="E119" s="205" t="s">
        <v>391</v>
      </c>
      <c r="F119" s="206" t="s">
        <v>392</v>
      </c>
      <c r="G119" s="207" t="s">
        <v>367</v>
      </c>
      <c r="H119" s="208">
        <v>0.059999999999999998</v>
      </c>
      <c r="I119" s="209"/>
      <c r="J119" s="210">
        <f>ROUND(I119*H119,2)</f>
        <v>0</v>
      </c>
      <c r="K119" s="211"/>
      <c r="L119" s="43"/>
      <c r="M119" s="212" t="s">
        <v>19</v>
      </c>
      <c r="N119" s="213" t="s">
        <v>43</v>
      </c>
      <c r="O119" s="83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6" t="s">
        <v>130</v>
      </c>
      <c r="AT119" s="216" t="s">
        <v>126</v>
      </c>
      <c r="AU119" s="216" t="s">
        <v>82</v>
      </c>
      <c r="AY119" s="16" t="s">
        <v>123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6" t="s">
        <v>80</v>
      </c>
      <c r="BK119" s="217">
        <f>ROUND(I119*H119,2)</f>
        <v>0</v>
      </c>
      <c r="BL119" s="16" t="s">
        <v>130</v>
      </c>
      <c r="BM119" s="216" t="s">
        <v>499</v>
      </c>
    </row>
    <row r="120" s="2" customFormat="1">
      <c r="A120" s="37"/>
      <c r="B120" s="38"/>
      <c r="C120" s="39"/>
      <c r="D120" s="218" t="s">
        <v>132</v>
      </c>
      <c r="E120" s="39"/>
      <c r="F120" s="219" t="s">
        <v>394</v>
      </c>
      <c r="G120" s="39"/>
      <c r="H120" s="39"/>
      <c r="I120" s="220"/>
      <c r="J120" s="39"/>
      <c r="K120" s="39"/>
      <c r="L120" s="43"/>
      <c r="M120" s="221"/>
      <c r="N120" s="222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132</v>
      </c>
      <c r="AU120" s="16" t="s">
        <v>82</v>
      </c>
    </row>
    <row r="121" s="2" customFormat="1" ht="16.5" customHeight="1">
      <c r="A121" s="37"/>
      <c r="B121" s="38"/>
      <c r="C121" s="223" t="s">
        <v>7</v>
      </c>
      <c r="D121" s="223" t="s">
        <v>120</v>
      </c>
      <c r="E121" s="224" t="s">
        <v>298</v>
      </c>
      <c r="F121" s="225" t="s">
        <v>299</v>
      </c>
      <c r="G121" s="226" t="s">
        <v>300</v>
      </c>
      <c r="H121" s="227">
        <v>1</v>
      </c>
      <c r="I121" s="228"/>
      <c r="J121" s="229">
        <f>ROUND(I121*H121,2)</f>
        <v>0</v>
      </c>
      <c r="K121" s="230"/>
      <c r="L121" s="231"/>
      <c r="M121" s="232" t="s">
        <v>19</v>
      </c>
      <c r="N121" s="233" t="s">
        <v>43</v>
      </c>
      <c r="O121" s="83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6" t="s">
        <v>137</v>
      </c>
      <c r="AT121" s="216" t="s">
        <v>120</v>
      </c>
      <c r="AU121" s="216" t="s">
        <v>82</v>
      </c>
      <c r="AY121" s="16" t="s">
        <v>123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6" t="s">
        <v>80</v>
      </c>
      <c r="BK121" s="217">
        <f>ROUND(I121*H121,2)</f>
        <v>0</v>
      </c>
      <c r="BL121" s="16" t="s">
        <v>130</v>
      </c>
      <c r="BM121" s="216" t="s">
        <v>500</v>
      </c>
    </row>
    <row r="122" s="12" customFormat="1" ht="25.92" customHeight="1">
      <c r="A122" s="12"/>
      <c r="B122" s="188"/>
      <c r="C122" s="189"/>
      <c r="D122" s="190" t="s">
        <v>71</v>
      </c>
      <c r="E122" s="191" t="s">
        <v>415</v>
      </c>
      <c r="F122" s="191" t="s">
        <v>416</v>
      </c>
      <c r="G122" s="189"/>
      <c r="H122" s="189"/>
      <c r="I122" s="192"/>
      <c r="J122" s="193">
        <f>BK122</f>
        <v>0</v>
      </c>
      <c r="K122" s="189"/>
      <c r="L122" s="194"/>
      <c r="M122" s="195"/>
      <c r="N122" s="196"/>
      <c r="O122" s="196"/>
      <c r="P122" s="197">
        <f>P123+P128+P133+P136</f>
        <v>0</v>
      </c>
      <c r="Q122" s="196"/>
      <c r="R122" s="197">
        <f>R123+R128+R133+R136</f>
        <v>0</v>
      </c>
      <c r="S122" s="196"/>
      <c r="T122" s="198">
        <f>T123+T128+T133+T136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9" t="s">
        <v>146</v>
      </c>
      <c r="AT122" s="200" t="s">
        <v>71</v>
      </c>
      <c r="AU122" s="200" t="s">
        <v>72</v>
      </c>
      <c r="AY122" s="199" t="s">
        <v>123</v>
      </c>
      <c r="BK122" s="201">
        <f>BK123+BK128+BK133+BK136</f>
        <v>0</v>
      </c>
    </row>
    <row r="123" s="12" customFormat="1" ht="22.8" customHeight="1">
      <c r="A123" s="12"/>
      <c r="B123" s="188"/>
      <c r="C123" s="189"/>
      <c r="D123" s="190" t="s">
        <v>71</v>
      </c>
      <c r="E123" s="202" t="s">
        <v>417</v>
      </c>
      <c r="F123" s="202" t="s">
        <v>418</v>
      </c>
      <c r="G123" s="189"/>
      <c r="H123" s="189"/>
      <c r="I123" s="192"/>
      <c r="J123" s="203">
        <f>BK123</f>
        <v>0</v>
      </c>
      <c r="K123" s="189"/>
      <c r="L123" s="194"/>
      <c r="M123" s="195"/>
      <c r="N123" s="196"/>
      <c r="O123" s="196"/>
      <c r="P123" s="197">
        <f>SUM(P124:P127)</f>
        <v>0</v>
      </c>
      <c r="Q123" s="196"/>
      <c r="R123" s="197">
        <f>SUM(R124:R127)</f>
        <v>0</v>
      </c>
      <c r="S123" s="196"/>
      <c r="T123" s="198">
        <f>SUM(T124:T127)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99" t="s">
        <v>146</v>
      </c>
      <c r="AT123" s="200" t="s">
        <v>71</v>
      </c>
      <c r="AU123" s="200" t="s">
        <v>80</v>
      </c>
      <c r="AY123" s="199" t="s">
        <v>123</v>
      </c>
      <c r="BK123" s="201">
        <f>SUM(BK124:BK127)</f>
        <v>0</v>
      </c>
    </row>
    <row r="124" s="2" customFormat="1" ht="16.5" customHeight="1">
      <c r="A124" s="37"/>
      <c r="B124" s="38"/>
      <c r="C124" s="204" t="s">
        <v>221</v>
      </c>
      <c r="D124" s="204" t="s">
        <v>126</v>
      </c>
      <c r="E124" s="205" t="s">
        <v>420</v>
      </c>
      <c r="F124" s="206" t="s">
        <v>421</v>
      </c>
      <c r="G124" s="207" t="s">
        <v>300</v>
      </c>
      <c r="H124" s="208">
        <v>1</v>
      </c>
      <c r="I124" s="209"/>
      <c r="J124" s="210">
        <f>ROUND(I124*H124,2)</f>
        <v>0</v>
      </c>
      <c r="K124" s="211"/>
      <c r="L124" s="43"/>
      <c r="M124" s="212" t="s">
        <v>19</v>
      </c>
      <c r="N124" s="213" t="s">
        <v>43</v>
      </c>
      <c r="O124" s="83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6" t="s">
        <v>422</v>
      </c>
      <c r="AT124" s="216" t="s">
        <v>126</v>
      </c>
      <c r="AU124" s="216" t="s">
        <v>82</v>
      </c>
      <c r="AY124" s="16" t="s">
        <v>123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6" t="s">
        <v>80</v>
      </c>
      <c r="BK124" s="217">
        <f>ROUND(I124*H124,2)</f>
        <v>0</v>
      </c>
      <c r="BL124" s="16" t="s">
        <v>422</v>
      </c>
      <c r="BM124" s="216" t="s">
        <v>501</v>
      </c>
    </row>
    <row r="125" s="2" customFormat="1">
      <c r="A125" s="37"/>
      <c r="B125" s="38"/>
      <c r="C125" s="39"/>
      <c r="D125" s="218" t="s">
        <v>132</v>
      </c>
      <c r="E125" s="39"/>
      <c r="F125" s="219" t="s">
        <v>424</v>
      </c>
      <c r="G125" s="39"/>
      <c r="H125" s="39"/>
      <c r="I125" s="220"/>
      <c r="J125" s="39"/>
      <c r="K125" s="39"/>
      <c r="L125" s="43"/>
      <c r="M125" s="221"/>
      <c r="N125" s="222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132</v>
      </c>
      <c r="AU125" s="16" t="s">
        <v>82</v>
      </c>
    </row>
    <row r="126" s="2" customFormat="1" ht="49.05" customHeight="1">
      <c r="A126" s="37"/>
      <c r="B126" s="38"/>
      <c r="C126" s="204" t="s">
        <v>225</v>
      </c>
      <c r="D126" s="204" t="s">
        <v>126</v>
      </c>
      <c r="E126" s="205" t="s">
        <v>502</v>
      </c>
      <c r="F126" s="206" t="s">
        <v>503</v>
      </c>
      <c r="G126" s="207" t="s">
        <v>129</v>
      </c>
      <c r="H126" s="208">
        <v>1</v>
      </c>
      <c r="I126" s="209"/>
      <c r="J126" s="210">
        <f>ROUND(I126*H126,2)</f>
        <v>0</v>
      </c>
      <c r="K126" s="211"/>
      <c r="L126" s="43"/>
      <c r="M126" s="212" t="s">
        <v>19</v>
      </c>
      <c r="N126" s="213" t="s">
        <v>43</v>
      </c>
      <c r="O126" s="83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6" t="s">
        <v>130</v>
      </c>
      <c r="AT126" s="216" t="s">
        <v>126</v>
      </c>
      <c r="AU126" s="216" t="s">
        <v>82</v>
      </c>
      <c r="AY126" s="16" t="s">
        <v>123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6" t="s">
        <v>80</v>
      </c>
      <c r="BK126" s="217">
        <f>ROUND(I126*H126,2)</f>
        <v>0</v>
      </c>
      <c r="BL126" s="16" t="s">
        <v>130</v>
      </c>
      <c r="BM126" s="216" t="s">
        <v>504</v>
      </c>
    </row>
    <row r="127" s="2" customFormat="1">
      <c r="A127" s="37"/>
      <c r="B127" s="38"/>
      <c r="C127" s="39"/>
      <c r="D127" s="218" t="s">
        <v>132</v>
      </c>
      <c r="E127" s="39"/>
      <c r="F127" s="219" t="s">
        <v>505</v>
      </c>
      <c r="G127" s="39"/>
      <c r="H127" s="39"/>
      <c r="I127" s="220"/>
      <c r="J127" s="39"/>
      <c r="K127" s="39"/>
      <c r="L127" s="43"/>
      <c r="M127" s="221"/>
      <c r="N127" s="222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132</v>
      </c>
      <c r="AU127" s="16" t="s">
        <v>82</v>
      </c>
    </row>
    <row r="128" s="12" customFormat="1" ht="22.8" customHeight="1">
      <c r="A128" s="12"/>
      <c r="B128" s="188"/>
      <c r="C128" s="189"/>
      <c r="D128" s="190" t="s">
        <v>71</v>
      </c>
      <c r="E128" s="202" t="s">
        <v>430</v>
      </c>
      <c r="F128" s="202" t="s">
        <v>431</v>
      </c>
      <c r="G128" s="189"/>
      <c r="H128" s="189"/>
      <c r="I128" s="192"/>
      <c r="J128" s="203">
        <f>BK128</f>
        <v>0</v>
      </c>
      <c r="K128" s="189"/>
      <c r="L128" s="194"/>
      <c r="M128" s="195"/>
      <c r="N128" s="196"/>
      <c r="O128" s="196"/>
      <c r="P128" s="197">
        <f>SUM(P129:P132)</f>
        <v>0</v>
      </c>
      <c r="Q128" s="196"/>
      <c r="R128" s="197">
        <f>SUM(R129:R132)</f>
        <v>0</v>
      </c>
      <c r="S128" s="196"/>
      <c r="T128" s="198">
        <f>SUM(T129:T132)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99" t="s">
        <v>146</v>
      </c>
      <c r="AT128" s="200" t="s">
        <v>71</v>
      </c>
      <c r="AU128" s="200" t="s">
        <v>80</v>
      </c>
      <c r="AY128" s="199" t="s">
        <v>123</v>
      </c>
      <c r="BK128" s="201">
        <f>SUM(BK129:BK132)</f>
        <v>0</v>
      </c>
    </row>
    <row r="129" s="2" customFormat="1" ht="16.5" customHeight="1">
      <c r="A129" s="37"/>
      <c r="B129" s="38"/>
      <c r="C129" s="204" t="s">
        <v>230</v>
      </c>
      <c r="D129" s="204" t="s">
        <v>126</v>
      </c>
      <c r="E129" s="205" t="s">
        <v>433</v>
      </c>
      <c r="F129" s="206" t="s">
        <v>431</v>
      </c>
      <c r="G129" s="207" t="s">
        <v>300</v>
      </c>
      <c r="H129" s="208">
        <v>1</v>
      </c>
      <c r="I129" s="209"/>
      <c r="J129" s="210">
        <f>ROUND(I129*H129,2)</f>
        <v>0</v>
      </c>
      <c r="K129" s="211"/>
      <c r="L129" s="43"/>
      <c r="M129" s="212" t="s">
        <v>19</v>
      </c>
      <c r="N129" s="213" t="s">
        <v>43</v>
      </c>
      <c r="O129" s="83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6" t="s">
        <v>422</v>
      </c>
      <c r="AT129" s="216" t="s">
        <v>126</v>
      </c>
      <c r="AU129" s="216" t="s">
        <v>82</v>
      </c>
      <c r="AY129" s="16" t="s">
        <v>123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6" t="s">
        <v>80</v>
      </c>
      <c r="BK129" s="217">
        <f>ROUND(I129*H129,2)</f>
        <v>0</v>
      </c>
      <c r="BL129" s="16" t="s">
        <v>422</v>
      </c>
      <c r="BM129" s="216" t="s">
        <v>506</v>
      </c>
    </row>
    <row r="130" s="2" customFormat="1">
      <c r="A130" s="37"/>
      <c r="B130" s="38"/>
      <c r="C130" s="39"/>
      <c r="D130" s="218" t="s">
        <v>132</v>
      </c>
      <c r="E130" s="39"/>
      <c r="F130" s="219" t="s">
        <v>435</v>
      </c>
      <c r="G130" s="39"/>
      <c r="H130" s="39"/>
      <c r="I130" s="220"/>
      <c r="J130" s="39"/>
      <c r="K130" s="39"/>
      <c r="L130" s="43"/>
      <c r="M130" s="221"/>
      <c r="N130" s="222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132</v>
      </c>
      <c r="AU130" s="16" t="s">
        <v>82</v>
      </c>
    </row>
    <row r="131" s="2" customFormat="1" ht="16.5" customHeight="1">
      <c r="A131" s="37"/>
      <c r="B131" s="38"/>
      <c r="C131" s="204" t="s">
        <v>235</v>
      </c>
      <c r="D131" s="204" t="s">
        <v>126</v>
      </c>
      <c r="E131" s="205" t="s">
        <v>436</v>
      </c>
      <c r="F131" s="206" t="s">
        <v>437</v>
      </c>
      <c r="G131" s="207" t="s">
        <v>300</v>
      </c>
      <c r="H131" s="208">
        <v>1</v>
      </c>
      <c r="I131" s="209"/>
      <c r="J131" s="210">
        <f>ROUND(I131*H131,2)</f>
        <v>0</v>
      </c>
      <c r="K131" s="211"/>
      <c r="L131" s="43"/>
      <c r="M131" s="212" t="s">
        <v>19</v>
      </c>
      <c r="N131" s="213" t="s">
        <v>43</v>
      </c>
      <c r="O131" s="83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6" t="s">
        <v>422</v>
      </c>
      <c r="AT131" s="216" t="s">
        <v>126</v>
      </c>
      <c r="AU131" s="216" t="s">
        <v>82</v>
      </c>
      <c r="AY131" s="16" t="s">
        <v>123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6" t="s">
        <v>80</v>
      </c>
      <c r="BK131" s="217">
        <f>ROUND(I131*H131,2)</f>
        <v>0</v>
      </c>
      <c r="BL131" s="16" t="s">
        <v>422</v>
      </c>
      <c r="BM131" s="216" t="s">
        <v>507</v>
      </c>
    </row>
    <row r="132" s="2" customFormat="1">
      <c r="A132" s="37"/>
      <c r="B132" s="38"/>
      <c r="C132" s="39"/>
      <c r="D132" s="218" t="s">
        <v>132</v>
      </c>
      <c r="E132" s="39"/>
      <c r="F132" s="219" t="s">
        <v>439</v>
      </c>
      <c r="G132" s="39"/>
      <c r="H132" s="39"/>
      <c r="I132" s="220"/>
      <c r="J132" s="39"/>
      <c r="K132" s="39"/>
      <c r="L132" s="43"/>
      <c r="M132" s="221"/>
      <c r="N132" s="222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132</v>
      </c>
      <c r="AU132" s="16" t="s">
        <v>82</v>
      </c>
    </row>
    <row r="133" s="12" customFormat="1" ht="22.8" customHeight="1">
      <c r="A133" s="12"/>
      <c r="B133" s="188"/>
      <c r="C133" s="189"/>
      <c r="D133" s="190" t="s">
        <v>71</v>
      </c>
      <c r="E133" s="202" t="s">
        <v>440</v>
      </c>
      <c r="F133" s="202" t="s">
        <v>441</v>
      </c>
      <c r="G133" s="189"/>
      <c r="H133" s="189"/>
      <c r="I133" s="192"/>
      <c r="J133" s="203">
        <f>BK133</f>
        <v>0</v>
      </c>
      <c r="K133" s="189"/>
      <c r="L133" s="194"/>
      <c r="M133" s="195"/>
      <c r="N133" s="196"/>
      <c r="O133" s="196"/>
      <c r="P133" s="197">
        <f>SUM(P134:P135)</f>
        <v>0</v>
      </c>
      <c r="Q133" s="196"/>
      <c r="R133" s="197">
        <f>SUM(R134:R135)</f>
        <v>0</v>
      </c>
      <c r="S133" s="196"/>
      <c r="T133" s="198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99" t="s">
        <v>146</v>
      </c>
      <c r="AT133" s="200" t="s">
        <v>71</v>
      </c>
      <c r="AU133" s="200" t="s">
        <v>80</v>
      </c>
      <c r="AY133" s="199" t="s">
        <v>123</v>
      </c>
      <c r="BK133" s="201">
        <f>SUM(BK134:BK135)</f>
        <v>0</v>
      </c>
    </row>
    <row r="134" s="2" customFormat="1" ht="16.5" customHeight="1">
      <c r="A134" s="37"/>
      <c r="B134" s="38"/>
      <c r="C134" s="204" t="s">
        <v>239</v>
      </c>
      <c r="D134" s="204" t="s">
        <v>126</v>
      </c>
      <c r="E134" s="205" t="s">
        <v>443</v>
      </c>
      <c r="F134" s="206" t="s">
        <v>444</v>
      </c>
      <c r="G134" s="207" t="s">
        <v>300</v>
      </c>
      <c r="H134" s="208">
        <v>1</v>
      </c>
      <c r="I134" s="209"/>
      <c r="J134" s="210">
        <f>ROUND(I134*H134,2)</f>
        <v>0</v>
      </c>
      <c r="K134" s="211"/>
      <c r="L134" s="43"/>
      <c r="M134" s="212" t="s">
        <v>19</v>
      </c>
      <c r="N134" s="213" t="s">
        <v>43</v>
      </c>
      <c r="O134" s="83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6" t="s">
        <v>422</v>
      </c>
      <c r="AT134" s="216" t="s">
        <v>126</v>
      </c>
      <c r="AU134" s="216" t="s">
        <v>82</v>
      </c>
      <c r="AY134" s="16" t="s">
        <v>123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6" t="s">
        <v>80</v>
      </c>
      <c r="BK134" s="217">
        <f>ROUND(I134*H134,2)</f>
        <v>0</v>
      </c>
      <c r="BL134" s="16" t="s">
        <v>422</v>
      </c>
      <c r="BM134" s="216" t="s">
        <v>508</v>
      </c>
    </row>
    <row r="135" s="2" customFormat="1">
      <c r="A135" s="37"/>
      <c r="B135" s="38"/>
      <c r="C135" s="39"/>
      <c r="D135" s="218" t="s">
        <v>132</v>
      </c>
      <c r="E135" s="39"/>
      <c r="F135" s="219" t="s">
        <v>446</v>
      </c>
      <c r="G135" s="39"/>
      <c r="H135" s="39"/>
      <c r="I135" s="220"/>
      <c r="J135" s="39"/>
      <c r="K135" s="39"/>
      <c r="L135" s="43"/>
      <c r="M135" s="221"/>
      <c r="N135" s="222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132</v>
      </c>
      <c r="AU135" s="16" t="s">
        <v>82</v>
      </c>
    </row>
    <row r="136" s="12" customFormat="1" ht="22.8" customHeight="1">
      <c r="A136" s="12"/>
      <c r="B136" s="188"/>
      <c r="C136" s="189"/>
      <c r="D136" s="190" t="s">
        <v>71</v>
      </c>
      <c r="E136" s="202" t="s">
        <v>447</v>
      </c>
      <c r="F136" s="202" t="s">
        <v>448</v>
      </c>
      <c r="G136" s="189"/>
      <c r="H136" s="189"/>
      <c r="I136" s="192"/>
      <c r="J136" s="203">
        <f>BK136</f>
        <v>0</v>
      </c>
      <c r="K136" s="189"/>
      <c r="L136" s="194"/>
      <c r="M136" s="195"/>
      <c r="N136" s="196"/>
      <c r="O136" s="196"/>
      <c r="P136" s="197">
        <f>SUM(P137:P138)</f>
        <v>0</v>
      </c>
      <c r="Q136" s="196"/>
      <c r="R136" s="197">
        <f>SUM(R137:R138)</f>
        <v>0</v>
      </c>
      <c r="S136" s="196"/>
      <c r="T136" s="198">
        <f>SUM(T137:T138)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99" t="s">
        <v>146</v>
      </c>
      <c r="AT136" s="200" t="s">
        <v>71</v>
      </c>
      <c r="AU136" s="200" t="s">
        <v>80</v>
      </c>
      <c r="AY136" s="199" t="s">
        <v>123</v>
      </c>
      <c r="BK136" s="201">
        <f>SUM(BK137:BK138)</f>
        <v>0</v>
      </c>
    </row>
    <row r="137" s="2" customFormat="1" ht="16.5" customHeight="1">
      <c r="A137" s="37"/>
      <c r="B137" s="38"/>
      <c r="C137" s="204" t="s">
        <v>243</v>
      </c>
      <c r="D137" s="204" t="s">
        <v>126</v>
      </c>
      <c r="E137" s="205" t="s">
        <v>450</v>
      </c>
      <c r="F137" s="206" t="s">
        <v>451</v>
      </c>
      <c r="G137" s="207" t="s">
        <v>452</v>
      </c>
      <c r="H137" s="208">
        <v>1</v>
      </c>
      <c r="I137" s="209"/>
      <c r="J137" s="210">
        <f>ROUND(I137*H137,2)</f>
        <v>0</v>
      </c>
      <c r="K137" s="211"/>
      <c r="L137" s="43"/>
      <c r="M137" s="212" t="s">
        <v>19</v>
      </c>
      <c r="N137" s="213" t="s">
        <v>43</v>
      </c>
      <c r="O137" s="83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6" t="s">
        <v>422</v>
      </c>
      <c r="AT137" s="216" t="s">
        <v>126</v>
      </c>
      <c r="AU137" s="216" t="s">
        <v>82</v>
      </c>
      <c r="AY137" s="16" t="s">
        <v>123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6" t="s">
        <v>80</v>
      </c>
      <c r="BK137" s="217">
        <f>ROUND(I137*H137,2)</f>
        <v>0</v>
      </c>
      <c r="BL137" s="16" t="s">
        <v>422</v>
      </c>
      <c r="BM137" s="216" t="s">
        <v>509</v>
      </c>
    </row>
    <row r="138" s="2" customFormat="1">
      <c r="A138" s="37"/>
      <c r="B138" s="38"/>
      <c r="C138" s="39"/>
      <c r="D138" s="218" t="s">
        <v>132</v>
      </c>
      <c r="E138" s="39"/>
      <c r="F138" s="219" t="s">
        <v>454</v>
      </c>
      <c r="G138" s="39"/>
      <c r="H138" s="39"/>
      <c r="I138" s="220"/>
      <c r="J138" s="39"/>
      <c r="K138" s="39"/>
      <c r="L138" s="43"/>
      <c r="M138" s="234"/>
      <c r="N138" s="235"/>
      <c r="O138" s="236"/>
      <c r="P138" s="236"/>
      <c r="Q138" s="236"/>
      <c r="R138" s="236"/>
      <c r="S138" s="236"/>
      <c r="T138" s="2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132</v>
      </c>
      <c r="AU138" s="16" t="s">
        <v>82</v>
      </c>
    </row>
    <row r="139" s="2" customFormat="1" ht="6.96" customHeight="1">
      <c r="A139" s="37"/>
      <c r="B139" s="58"/>
      <c r="C139" s="59"/>
      <c r="D139" s="59"/>
      <c r="E139" s="59"/>
      <c r="F139" s="59"/>
      <c r="G139" s="59"/>
      <c r="H139" s="59"/>
      <c r="I139" s="59"/>
      <c r="J139" s="59"/>
      <c r="K139" s="59"/>
      <c r="L139" s="43"/>
      <c r="M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</sheetData>
  <sheetProtection sheet="1" autoFilter="0" formatColumns="0" formatRows="0" objects="1" scenarios="1" spinCount="100000" saltValue="05XAiyJLo1aUn+DA/owlWeGMbgnYXA0Mi7Mbu0DvsQac91NbR6DN1WM+vffbJiT4s/21zDPTnZh7FpLNdzVpSA==" hashValue="bs+KwoPM954pGXGoR51WdeTfccWpkEh7OJAMirWtXLeSCdhtsqomhVklDNu2TYIf8YRLpi64SaT7lVDyxYbL4A==" algorithmName="SHA-512" password="CC7B"/>
  <autoFilter ref="C85:K138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5_01/210203901"/>
    <hyperlink ref="F94" r:id="rId2" display="https://podminky.urs.cz/item/CS_URS_2025_01/210204103"/>
    <hyperlink ref="F99" r:id="rId3" display="https://podminky.urs.cz/item/CS_URS_2025_01/210812011"/>
    <hyperlink ref="F102" r:id="rId4" display="https://podminky.urs.cz/item/CS_URS_2025_01/741110002"/>
    <hyperlink ref="F105" r:id="rId5" display="https://podminky.urs.cz/item/CS_URS_2025_01/741910601"/>
    <hyperlink ref="F108" r:id="rId6" display="https://podminky.urs.cz/item/CS_URS_2025_01/210100001"/>
    <hyperlink ref="F110" r:id="rId7" display="https://podminky.urs.cz/item/CS_URS_2025_01/218202016"/>
    <hyperlink ref="F112" r:id="rId8" display="https://podminky.urs.cz/item/CS_URS_2025_01/218204103"/>
    <hyperlink ref="F114" r:id="rId9" display="https://podminky.urs.cz/item/CS_URS_2025_01/218100001"/>
    <hyperlink ref="F116" r:id="rId10" display="https://podminky.urs.cz/item/CS_URS_2025_01/218900601"/>
    <hyperlink ref="F118" r:id="rId11" display="https://podminky.urs.cz/item/CS_URS_2025_01/469973115"/>
    <hyperlink ref="F120" r:id="rId12" display="https://podminky.urs.cz/item/CS_URS_2025_01/469973116"/>
    <hyperlink ref="F125" r:id="rId13" display="https://podminky.urs.cz/item/CS_URS_2025_01/013254000"/>
    <hyperlink ref="F127" r:id="rId14" display="https://podminky.urs.cz/item/CS_URS_2025_01/210280001"/>
    <hyperlink ref="F130" r:id="rId15" display="https://podminky.urs.cz/item/CS_URS_2025_01/030001000"/>
    <hyperlink ref="F132" r:id="rId16" display="https://podminky.urs.cz/item/CS_URS_2025_01/034303000"/>
    <hyperlink ref="F135" r:id="rId17" display="https://podminky.urs.cz/item/CS_URS_2025_01/045303000"/>
    <hyperlink ref="F138" r:id="rId18" display="https://podminky.urs.cz/item/CS_URS_2025_01/079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92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SÚS PK - výměna venkovního osvětlení (Ústecko)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93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510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1. 9. 2025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">
        <v>19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32</v>
      </c>
      <c r="F21" s="37"/>
      <c r="G21" s="37"/>
      <c r="H21" s="37"/>
      <c r="I21" s="131" t="s">
        <v>28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tr">
        <f>IF('Rekapitulace stavby'!E20="","",'Rekapitulace stavby'!E20)</f>
        <v xml:space="preserve"> </v>
      </c>
      <c r="F24" s="37"/>
      <c r="G24" s="37"/>
      <c r="H24" s="37"/>
      <c r="I24" s="131" t="s">
        <v>28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ROUND(J88,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ROUND((SUM(BE88:BE164)),  2)</f>
        <v>0</v>
      </c>
      <c r="G33" s="37"/>
      <c r="H33" s="37"/>
      <c r="I33" s="147">
        <v>0.20999999999999999</v>
      </c>
      <c r="J33" s="146">
        <f>ROUND(((SUM(BE88:BE164))*I33),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ROUND((SUM(BF88:BF164)),  2)</f>
        <v>0</v>
      </c>
      <c r="G34" s="37"/>
      <c r="H34" s="37"/>
      <c r="I34" s="147">
        <v>0.12</v>
      </c>
      <c r="J34" s="146">
        <f>ROUND(((SUM(BF88:BF164))*I34),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ROUND((SUM(BG88:BG164)),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ROUND((SUM(BH88:BH164)),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ROUND((SUM(BI88:BI164)),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95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SÚS PK - výměna venkovního osvětlení (Ústecko)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93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SO03 - Lanškroun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Pardubický kraj</v>
      </c>
      <c r="G52" s="39"/>
      <c r="H52" s="39"/>
      <c r="I52" s="31" t="s">
        <v>23</v>
      </c>
      <c r="J52" s="71" t="str">
        <f>IF(J12="","",J12)</f>
        <v>1. 9. 2025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Správa a údržba silnic Pardubického kraj</v>
      </c>
      <c r="G54" s="39"/>
      <c r="H54" s="39"/>
      <c r="I54" s="31" t="s">
        <v>31</v>
      </c>
      <c r="J54" s="35" t="str">
        <f>E21</f>
        <v>Jaroslav Kulička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96</v>
      </c>
      <c r="D57" s="161"/>
      <c r="E57" s="161"/>
      <c r="F57" s="161"/>
      <c r="G57" s="161"/>
      <c r="H57" s="161"/>
      <c r="I57" s="161"/>
      <c r="J57" s="162" t="s">
        <v>97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J88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98</v>
      </c>
    </row>
    <row r="60" s="9" customFormat="1" ht="24.96" customHeight="1">
      <c r="A60" s="9"/>
      <c r="B60" s="164"/>
      <c r="C60" s="165"/>
      <c r="D60" s="166" t="s">
        <v>99</v>
      </c>
      <c r="E60" s="167"/>
      <c r="F60" s="167"/>
      <c r="G60" s="167"/>
      <c r="H60" s="167"/>
      <c r="I60" s="167"/>
      <c r="J60" s="168">
        <f>J89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100</v>
      </c>
      <c r="E61" s="173"/>
      <c r="F61" s="173"/>
      <c r="G61" s="173"/>
      <c r="H61" s="173"/>
      <c r="I61" s="173"/>
      <c r="J61" s="174">
        <f>J90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101</v>
      </c>
      <c r="E62" s="173"/>
      <c r="F62" s="173"/>
      <c r="G62" s="173"/>
      <c r="H62" s="173"/>
      <c r="I62" s="173"/>
      <c r="J62" s="174">
        <f>J126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4"/>
      <c r="C63" s="165"/>
      <c r="D63" s="166" t="s">
        <v>511</v>
      </c>
      <c r="E63" s="167"/>
      <c r="F63" s="167"/>
      <c r="G63" s="167"/>
      <c r="H63" s="167"/>
      <c r="I63" s="167"/>
      <c r="J63" s="168">
        <f>J145</f>
        <v>0</v>
      </c>
      <c r="K63" s="165"/>
      <c r="L63" s="16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4"/>
      <c r="C64" s="165"/>
      <c r="D64" s="166" t="s">
        <v>102</v>
      </c>
      <c r="E64" s="167"/>
      <c r="F64" s="167"/>
      <c r="G64" s="167"/>
      <c r="H64" s="167"/>
      <c r="I64" s="167"/>
      <c r="J64" s="168">
        <f>J148</f>
        <v>0</v>
      </c>
      <c r="K64" s="165"/>
      <c r="L64" s="16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0"/>
      <c r="C65" s="171"/>
      <c r="D65" s="172" t="s">
        <v>103</v>
      </c>
      <c r="E65" s="173"/>
      <c r="F65" s="173"/>
      <c r="G65" s="173"/>
      <c r="H65" s="173"/>
      <c r="I65" s="173"/>
      <c r="J65" s="174">
        <f>J149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0"/>
      <c r="C66" s="171"/>
      <c r="D66" s="172" t="s">
        <v>104</v>
      </c>
      <c r="E66" s="173"/>
      <c r="F66" s="173"/>
      <c r="G66" s="173"/>
      <c r="H66" s="173"/>
      <c r="I66" s="173"/>
      <c r="J66" s="174">
        <f>J154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0"/>
      <c r="C67" s="171"/>
      <c r="D67" s="172" t="s">
        <v>105</v>
      </c>
      <c r="E67" s="173"/>
      <c r="F67" s="173"/>
      <c r="G67" s="173"/>
      <c r="H67" s="173"/>
      <c r="I67" s="173"/>
      <c r="J67" s="174">
        <f>J159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0"/>
      <c r="C68" s="171"/>
      <c r="D68" s="172" t="s">
        <v>106</v>
      </c>
      <c r="E68" s="173"/>
      <c r="F68" s="173"/>
      <c r="G68" s="173"/>
      <c r="H68" s="173"/>
      <c r="I68" s="173"/>
      <c r="J68" s="174">
        <f>J162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4" s="2" customFormat="1" ht="6.96" customHeight="1">
      <c r="A74" s="37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24.96" customHeight="1">
      <c r="A75" s="37"/>
      <c r="B75" s="38"/>
      <c r="C75" s="22" t="s">
        <v>107</v>
      </c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16</v>
      </c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159" t="str">
        <f>E7</f>
        <v>SÚS PK - výměna venkovního osvětlení (Ústecko)</v>
      </c>
      <c r="F78" s="31"/>
      <c r="G78" s="31"/>
      <c r="H78" s="31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93</v>
      </c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9"/>
      <c r="D80" s="39"/>
      <c r="E80" s="68" t="str">
        <f>E9</f>
        <v>SO03 - Lanškroun</v>
      </c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21</v>
      </c>
      <c r="D82" s="39"/>
      <c r="E82" s="39"/>
      <c r="F82" s="26" t="str">
        <f>F12</f>
        <v>Pardubický kraj</v>
      </c>
      <c r="G82" s="39"/>
      <c r="H82" s="39"/>
      <c r="I82" s="31" t="s">
        <v>23</v>
      </c>
      <c r="J82" s="71" t="str">
        <f>IF(J12="","",J12)</f>
        <v>1. 9. 2025</v>
      </c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5.15" customHeight="1">
      <c r="A84" s="37"/>
      <c r="B84" s="38"/>
      <c r="C84" s="31" t="s">
        <v>25</v>
      </c>
      <c r="D84" s="39"/>
      <c r="E84" s="39"/>
      <c r="F84" s="26" t="str">
        <f>E15</f>
        <v xml:space="preserve"> Správa a údržba silnic Pardubického kraj</v>
      </c>
      <c r="G84" s="39"/>
      <c r="H84" s="39"/>
      <c r="I84" s="31" t="s">
        <v>31</v>
      </c>
      <c r="J84" s="35" t="str">
        <f>E21</f>
        <v>Jaroslav Kulička</v>
      </c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29</v>
      </c>
      <c r="D85" s="39"/>
      <c r="E85" s="39"/>
      <c r="F85" s="26" t="str">
        <f>IF(E18="","",E18)</f>
        <v>Vyplň údaj</v>
      </c>
      <c r="G85" s="39"/>
      <c r="H85" s="39"/>
      <c r="I85" s="31" t="s">
        <v>34</v>
      </c>
      <c r="J85" s="35" t="str">
        <f>E24</f>
        <v xml:space="preserve"> </v>
      </c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0.32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3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11" customFormat="1" ht="29.28" customHeight="1">
      <c r="A87" s="176"/>
      <c r="B87" s="177"/>
      <c r="C87" s="178" t="s">
        <v>108</v>
      </c>
      <c r="D87" s="179" t="s">
        <v>57</v>
      </c>
      <c r="E87" s="179" t="s">
        <v>53</v>
      </c>
      <c r="F87" s="179" t="s">
        <v>54</v>
      </c>
      <c r="G87" s="179" t="s">
        <v>109</v>
      </c>
      <c r="H87" s="179" t="s">
        <v>110</v>
      </c>
      <c r="I87" s="179" t="s">
        <v>111</v>
      </c>
      <c r="J87" s="180" t="s">
        <v>97</v>
      </c>
      <c r="K87" s="181" t="s">
        <v>112</v>
      </c>
      <c r="L87" s="182"/>
      <c r="M87" s="91" t="s">
        <v>19</v>
      </c>
      <c r="N87" s="92" t="s">
        <v>42</v>
      </c>
      <c r="O87" s="92" t="s">
        <v>113</v>
      </c>
      <c r="P87" s="92" t="s">
        <v>114</v>
      </c>
      <c r="Q87" s="92" t="s">
        <v>115</v>
      </c>
      <c r="R87" s="92" t="s">
        <v>116</v>
      </c>
      <c r="S87" s="92" t="s">
        <v>117</v>
      </c>
      <c r="T87" s="93" t="s">
        <v>118</v>
      </c>
      <c r="U87" s="176"/>
      <c r="V87" s="176"/>
      <c r="W87" s="176"/>
      <c r="X87" s="176"/>
      <c r="Y87" s="176"/>
      <c r="Z87" s="176"/>
      <c r="AA87" s="176"/>
      <c r="AB87" s="176"/>
      <c r="AC87" s="176"/>
      <c r="AD87" s="176"/>
      <c r="AE87" s="176"/>
    </row>
    <row r="88" s="2" customFormat="1" ht="22.8" customHeight="1">
      <c r="A88" s="37"/>
      <c r="B88" s="38"/>
      <c r="C88" s="98" t="s">
        <v>119</v>
      </c>
      <c r="D88" s="39"/>
      <c r="E88" s="39"/>
      <c r="F88" s="39"/>
      <c r="G88" s="39"/>
      <c r="H88" s="39"/>
      <c r="I88" s="39"/>
      <c r="J88" s="183">
        <f>BK88</f>
        <v>0</v>
      </c>
      <c r="K88" s="39"/>
      <c r="L88" s="43"/>
      <c r="M88" s="94"/>
      <c r="N88" s="184"/>
      <c r="O88" s="95"/>
      <c r="P88" s="185">
        <f>P89+P145+P148</f>
        <v>0</v>
      </c>
      <c r="Q88" s="95"/>
      <c r="R88" s="185">
        <f>R89+R145+R148</f>
        <v>0.029360000000000001</v>
      </c>
      <c r="S88" s="95"/>
      <c r="T88" s="186">
        <f>T89+T145+T148</f>
        <v>0.25600000000000001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71</v>
      </c>
      <c r="AU88" s="16" t="s">
        <v>98</v>
      </c>
      <c r="BK88" s="187">
        <f>BK89+BK145+BK148</f>
        <v>0</v>
      </c>
    </row>
    <row r="89" s="12" customFormat="1" ht="25.92" customHeight="1">
      <c r="A89" s="12"/>
      <c r="B89" s="188"/>
      <c r="C89" s="189"/>
      <c r="D89" s="190" t="s">
        <v>71</v>
      </c>
      <c r="E89" s="191" t="s">
        <v>120</v>
      </c>
      <c r="F89" s="191" t="s">
        <v>121</v>
      </c>
      <c r="G89" s="189"/>
      <c r="H89" s="189"/>
      <c r="I89" s="192"/>
      <c r="J89" s="193">
        <f>BK89</f>
        <v>0</v>
      </c>
      <c r="K89" s="189"/>
      <c r="L89" s="194"/>
      <c r="M89" s="195"/>
      <c r="N89" s="196"/>
      <c r="O89" s="196"/>
      <c r="P89" s="197">
        <f>P90+P126</f>
        <v>0</v>
      </c>
      <c r="Q89" s="196"/>
      <c r="R89" s="197">
        <f>R90+R126</f>
        <v>0.029360000000000001</v>
      </c>
      <c r="S89" s="196"/>
      <c r="T89" s="198">
        <f>T90+T126</f>
        <v>0.25600000000000001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122</v>
      </c>
      <c r="AT89" s="200" t="s">
        <v>71</v>
      </c>
      <c r="AU89" s="200" t="s">
        <v>72</v>
      </c>
      <c r="AY89" s="199" t="s">
        <v>123</v>
      </c>
      <c r="BK89" s="201">
        <f>BK90+BK126</f>
        <v>0</v>
      </c>
    </row>
    <row r="90" s="12" customFormat="1" ht="22.8" customHeight="1">
      <c r="A90" s="12"/>
      <c r="B90" s="188"/>
      <c r="C90" s="189"/>
      <c r="D90" s="190" t="s">
        <v>71</v>
      </c>
      <c r="E90" s="202" t="s">
        <v>124</v>
      </c>
      <c r="F90" s="202" t="s">
        <v>125</v>
      </c>
      <c r="G90" s="189"/>
      <c r="H90" s="189"/>
      <c r="I90" s="192"/>
      <c r="J90" s="203">
        <f>BK90</f>
        <v>0</v>
      </c>
      <c r="K90" s="189"/>
      <c r="L90" s="194"/>
      <c r="M90" s="195"/>
      <c r="N90" s="196"/>
      <c r="O90" s="196"/>
      <c r="P90" s="197">
        <f>SUM(P91:P125)</f>
        <v>0</v>
      </c>
      <c r="Q90" s="196"/>
      <c r="R90" s="197">
        <f>SUM(R91:R125)</f>
        <v>0.029360000000000001</v>
      </c>
      <c r="S90" s="196"/>
      <c r="T90" s="198">
        <f>SUM(T91:T125)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9" t="s">
        <v>122</v>
      </c>
      <c r="AT90" s="200" t="s">
        <v>71</v>
      </c>
      <c r="AU90" s="200" t="s">
        <v>80</v>
      </c>
      <c r="AY90" s="199" t="s">
        <v>123</v>
      </c>
      <c r="BK90" s="201">
        <f>SUM(BK91:BK125)</f>
        <v>0</v>
      </c>
    </row>
    <row r="91" s="2" customFormat="1" ht="33" customHeight="1">
      <c r="A91" s="37"/>
      <c r="B91" s="38"/>
      <c r="C91" s="204" t="s">
        <v>80</v>
      </c>
      <c r="D91" s="204" t="s">
        <v>126</v>
      </c>
      <c r="E91" s="205" t="s">
        <v>127</v>
      </c>
      <c r="F91" s="206" t="s">
        <v>128</v>
      </c>
      <c r="G91" s="207" t="s">
        <v>129</v>
      </c>
      <c r="H91" s="208">
        <v>12</v>
      </c>
      <c r="I91" s="209"/>
      <c r="J91" s="210">
        <f>ROUND(I91*H91,2)</f>
        <v>0</v>
      </c>
      <c r="K91" s="211"/>
      <c r="L91" s="43"/>
      <c r="M91" s="212" t="s">
        <v>19</v>
      </c>
      <c r="N91" s="213" t="s">
        <v>43</v>
      </c>
      <c r="O91" s="83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6" t="s">
        <v>130</v>
      </c>
      <c r="AT91" s="216" t="s">
        <v>126</v>
      </c>
      <c r="AU91" s="216" t="s">
        <v>82</v>
      </c>
      <c r="AY91" s="16" t="s">
        <v>123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6" t="s">
        <v>80</v>
      </c>
      <c r="BK91" s="217">
        <f>ROUND(I91*H91,2)</f>
        <v>0</v>
      </c>
      <c r="BL91" s="16" t="s">
        <v>130</v>
      </c>
      <c r="BM91" s="216" t="s">
        <v>512</v>
      </c>
    </row>
    <row r="92" s="2" customFormat="1">
      <c r="A92" s="37"/>
      <c r="B92" s="38"/>
      <c r="C92" s="39"/>
      <c r="D92" s="218" t="s">
        <v>132</v>
      </c>
      <c r="E92" s="39"/>
      <c r="F92" s="219" t="s">
        <v>133</v>
      </c>
      <c r="G92" s="39"/>
      <c r="H92" s="39"/>
      <c r="I92" s="220"/>
      <c r="J92" s="39"/>
      <c r="K92" s="39"/>
      <c r="L92" s="43"/>
      <c r="M92" s="221"/>
      <c r="N92" s="222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132</v>
      </c>
      <c r="AU92" s="16" t="s">
        <v>82</v>
      </c>
    </row>
    <row r="93" s="2" customFormat="1" ht="24.15" customHeight="1">
      <c r="A93" s="37"/>
      <c r="B93" s="38"/>
      <c r="C93" s="223" t="s">
        <v>82</v>
      </c>
      <c r="D93" s="223" t="s">
        <v>120</v>
      </c>
      <c r="E93" s="224" t="s">
        <v>513</v>
      </c>
      <c r="F93" s="225" t="s">
        <v>514</v>
      </c>
      <c r="G93" s="226" t="s">
        <v>136</v>
      </c>
      <c r="H93" s="227">
        <v>1</v>
      </c>
      <c r="I93" s="228"/>
      <c r="J93" s="229">
        <f>ROUND(I93*H93,2)</f>
        <v>0</v>
      </c>
      <c r="K93" s="230"/>
      <c r="L93" s="231"/>
      <c r="M93" s="232" t="s">
        <v>19</v>
      </c>
      <c r="N93" s="233" t="s">
        <v>43</v>
      </c>
      <c r="O93" s="83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6" t="s">
        <v>137</v>
      </c>
      <c r="AT93" s="216" t="s">
        <v>120</v>
      </c>
      <c r="AU93" s="216" t="s">
        <v>82</v>
      </c>
      <c r="AY93" s="16" t="s">
        <v>123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6" t="s">
        <v>80</v>
      </c>
      <c r="BK93" s="217">
        <f>ROUND(I93*H93,2)</f>
        <v>0</v>
      </c>
      <c r="BL93" s="16" t="s">
        <v>130</v>
      </c>
      <c r="BM93" s="216" t="s">
        <v>515</v>
      </c>
    </row>
    <row r="94" s="2" customFormat="1" ht="24.15" customHeight="1">
      <c r="A94" s="37"/>
      <c r="B94" s="38"/>
      <c r="C94" s="223" t="s">
        <v>122</v>
      </c>
      <c r="D94" s="223" t="s">
        <v>120</v>
      </c>
      <c r="E94" s="224" t="s">
        <v>516</v>
      </c>
      <c r="F94" s="225" t="s">
        <v>517</v>
      </c>
      <c r="G94" s="226" t="s">
        <v>136</v>
      </c>
      <c r="H94" s="227">
        <v>11</v>
      </c>
      <c r="I94" s="228"/>
      <c r="J94" s="229">
        <f>ROUND(I94*H94,2)</f>
        <v>0</v>
      </c>
      <c r="K94" s="230"/>
      <c r="L94" s="231"/>
      <c r="M94" s="232" t="s">
        <v>19</v>
      </c>
      <c r="N94" s="233" t="s">
        <v>43</v>
      </c>
      <c r="O94" s="83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6" t="s">
        <v>137</v>
      </c>
      <c r="AT94" s="216" t="s">
        <v>120</v>
      </c>
      <c r="AU94" s="216" t="s">
        <v>82</v>
      </c>
      <c r="AY94" s="16" t="s">
        <v>123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6" t="s">
        <v>80</v>
      </c>
      <c r="BK94" s="217">
        <f>ROUND(I94*H94,2)</f>
        <v>0</v>
      </c>
      <c r="BL94" s="16" t="s">
        <v>130</v>
      </c>
      <c r="BM94" s="216" t="s">
        <v>518</v>
      </c>
    </row>
    <row r="95" s="2" customFormat="1" ht="16.5" customHeight="1">
      <c r="A95" s="37"/>
      <c r="B95" s="38"/>
      <c r="C95" s="204" t="s">
        <v>142</v>
      </c>
      <c r="D95" s="204" t="s">
        <v>126</v>
      </c>
      <c r="E95" s="205" t="s">
        <v>147</v>
      </c>
      <c r="F95" s="206" t="s">
        <v>148</v>
      </c>
      <c r="G95" s="207" t="s">
        <v>136</v>
      </c>
      <c r="H95" s="208">
        <v>12</v>
      </c>
      <c r="I95" s="209"/>
      <c r="J95" s="210">
        <f>ROUND(I95*H95,2)</f>
        <v>0</v>
      </c>
      <c r="K95" s="211"/>
      <c r="L95" s="43"/>
      <c r="M95" s="212" t="s">
        <v>19</v>
      </c>
      <c r="N95" s="213" t="s">
        <v>43</v>
      </c>
      <c r="O95" s="83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6" t="s">
        <v>130</v>
      </c>
      <c r="AT95" s="216" t="s">
        <v>126</v>
      </c>
      <c r="AU95" s="216" t="s">
        <v>82</v>
      </c>
      <c r="AY95" s="16" t="s">
        <v>123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6" t="s">
        <v>80</v>
      </c>
      <c r="BK95" s="217">
        <f>ROUND(I95*H95,2)</f>
        <v>0</v>
      </c>
      <c r="BL95" s="16" t="s">
        <v>130</v>
      </c>
      <c r="BM95" s="216" t="s">
        <v>519</v>
      </c>
    </row>
    <row r="96" s="2" customFormat="1" ht="24.15" customHeight="1">
      <c r="A96" s="37"/>
      <c r="B96" s="38"/>
      <c r="C96" s="204" t="s">
        <v>146</v>
      </c>
      <c r="D96" s="204" t="s">
        <v>126</v>
      </c>
      <c r="E96" s="205" t="s">
        <v>520</v>
      </c>
      <c r="F96" s="206" t="s">
        <v>521</v>
      </c>
      <c r="G96" s="207" t="s">
        <v>129</v>
      </c>
      <c r="H96" s="208">
        <v>1</v>
      </c>
      <c r="I96" s="209"/>
      <c r="J96" s="210">
        <f>ROUND(I96*H96,2)</f>
        <v>0</v>
      </c>
      <c r="K96" s="211"/>
      <c r="L96" s="43"/>
      <c r="M96" s="212" t="s">
        <v>19</v>
      </c>
      <c r="N96" s="213" t="s">
        <v>43</v>
      </c>
      <c r="O96" s="83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6" t="s">
        <v>130</v>
      </c>
      <c r="AT96" s="216" t="s">
        <v>126</v>
      </c>
      <c r="AU96" s="216" t="s">
        <v>82</v>
      </c>
      <c r="AY96" s="16" t="s">
        <v>123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6" t="s">
        <v>80</v>
      </c>
      <c r="BK96" s="217">
        <f>ROUND(I96*H96,2)</f>
        <v>0</v>
      </c>
      <c r="BL96" s="16" t="s">
        <v>130</v>
      </c>
      <c r="BM96" s="216" t="s">
        <v>522</v>
      </c>
    </row>
    <row r="97" s="2" customFormat="1">
      <c r="A97" s="37"/>
      <c r="B97" s="38"/>
      <c r="C97" s="39"/>
      <c r="D97" s="218" t="s">
        <v>132</v>
      </c>
      <c r="E97" s="39"/>
      <c r="F97" s="219" t="s">
        <v>523</v>
      </c>
      <c r="G97" s="39"/>
      <c r="H97" s="39"/>
      <c r="I97" s="220"/>
      <c r="J97" s="39"/>
      <c r="K97" s="39"/>
      <c r="L97" s="43"/>
      <c r="M97" s="221"/>
      <c r="N97" s="222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132</v>
      </c>
      <c r="AU97" s="16" t="s">
        <v>82</v>
      </c>
    </row>
    <row r="98" s="2" customFormat="1" ht="16.5" customHeight="1">
      <c r="A98" s="37"/>
      <c r="B98" s="38"/>
      <c r="C98" s="223" t="s">
        <v>150</v>
      </c>
      <c r="D98" s="223" t="s">
        <v>120</v>
      </c>
      <c r="E98" s="224" t="s">
        <v>524</v>
      </c>
      <c r="F98" s="225" t="s">
        <v>525</v>
      </c>
      <c r="G98" s="226" t="s">
        <v>19</v>
      </c>
      <c r="H98" s="227">
        <v>1</v>
      </c>
      <c r="I98" s="228"/>
      <c r="J98" s="229">
        <f>ROUND(I98*H98,2)</f>
        <v>0</v>
      </c>
      <c r="K98" s="230"/>
      <c r="L98" s="231"/>
      <c r="M98" s="232" t="s">
        <v>19</v>
      </c>
      <c r="N98" s="233" t="s">
        <v>43</v>
      </c>
      <c r="O98" s="83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6" t="s">
        <v>137</v>
      </c>
      <c r="AT98" s="216" t="s">
        <v>120</v>
      </c>
      <c r="AU98" s="216" t="s">
        <v>82</v>
      </c>
      <c r="AY98" s="16" t="s">
        <v>123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6" t="s">
        <v>80</v>
      </c>
      <c r="BK98" s="217">
        <f>ROUND(I98*H98,2)</f>
        <v>0</v>
      </c>
      <c r="BL98" s="16" t="s">
        <v>130</v>
      </c>
      <c r="BM98" s="216" t="s">
        <v>526</v>
      </c>
    </row>
    <row r="99" s="2" customFormat="1" ht="16.5" customHeight="1">
      <c r="A99" s="37"/>
      <c r="B99" s="38"/>
      <c r="C99" s="223" t="s">
        <v>155</v>
      </c>
      <c r="D99" s="223" t="s">
        <v>120</v>
      </c>
      <c r="E99" s="224" t="s">
        <v>527</v>
      </c>
      <c r="F99" s="225" t="s">
        <v>528</v>
      </c>
      <c r="G99" s="226" t="s">
        <v>136</v>
      </c>
      <c r="H99" s="227">
        <v>11</v>
      </c>
      <c r="I99" s="228"/>
      <c r="J99" s="229">
        <f>ROUND(I99*H99,2)</f>
        <v>0</v>
      </c>
      <c r="K99" s="230"/>
      <c r="L99" s="231"/>
      <c r="M99" s="232" t="s">
        <v>19</v>
      </c>
      <c r="N99" s="233" t="s">
        <v>43</v>
      </c>
      <c r="O99" s="83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6" t="s">
        <v>137</v>
      </c>
      <c r="AT99" s="216" t="s">
        <v>120</v>
      </c>
      <c r="AU99" s="216" t="s">
        <v>82</v>
      </c>
      <c r="AY99" s="16" t="s">
        <v>123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6" t="s">
        <v>80</v>
      </c>
      <c r="BK99" s="217">
        <f>ROUND(I99*H99,2)</f>
        <v>0</v>
      </c>
      <c r="BL99" s="16" t="s">
        <v>130</v>
      </c>
      <c r="BM99" s="216" t="s">
        <v>529</v>
      </c>
    </row>
    <row r="100" s="2" customFormat="1" ht="49.05" customHeight="1">
      <c r="A100" s="37"/>
      <c r="B100" s="38"/>
      <c r="C100" s="204" t="s">
        <v>160</v>
      </c>
      <c r="D100" s="204" t="s">
        <v>126</v>
      </c>
      <c r="E100" s="205" t="s">
        <v>199</v>
      </c>
      <c r="F100" s="206" t="s">
        <v>200</v>
      </c>
      <c r="G100" s="207" t="s">
        <v>201</v>
      </c>
      <c r="H100" s="208">
        <v>122</v>
      </c>
      <c r="I100" s="209"/>
      <c r="J100" s="210">
        <f>ROUND(I100*H100,2)</f>
        <v>0</v>
      </c>
      <c r="K100" s="211"/>
      <c r="L100" s="43"/>
      <c r="M100" s="212" t="s">
        <v>19</v>
      </c>
      <c r="N100" s="213" t="s">
        <v>43</v>
      </c>
      <c r="O100" s="83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6" t="s">
        <v>130</v>
      </c>
      <c r="AT100" s="216" t="s">
        <v>126</v>
      </c>
      <c r="AU100" s="216" t="s">
        <v>82</v>
      </c>
      <c r="AY100" s="16" t="s">
        <v>123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6" t="s">
        <v>80</v>
      </c>
      <c r="BK100" s="217">
        <f>ROUND(I100*H100,2)</f>
        <v>0</v>
      </c>
      <c r="BL100" s="16" t="s">
        <v>130</v>
      </c>
      <c r="BM100" s="216" t="s">
        <v>530</v>
      </c>
    </row>
    <row r="101" s="2" customFormat="1">
      <c r="A101" s="37"/>
      <c r="B101" s="38"/>
      <c r="C101" s="39"/>
      <c r="D101" s="218" t="s">
        <v>132</v>
      </c>
      <c r="E101" s="39"/>
      <c r="F101" s="219" t="s">
        <v>203</v>
      </c>
      <c r="G101" s="39"/>
      <c r="H101" s="39"/>
      <c r="I101" s="220"/>
      <c r="J101" s="39"/>
      <c r="K101" s="39"/>
      <c r="L101" s="43"/>
      <c r="M101" s="221"/>
      <c r="N101" s="222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132</v>
      </c>
      <c r="AU101" s="16" t="s">
        <v>82</v>
      </c>
    </row>
    <row r="102" s="2" customFormat="1" ht="24.15" customHeight="1">
      <c r="A102" s="37"/>
      <c r="B102" s="38"/>
      <c r="C102" s="223" t="s">
        <v>164</v>
      </c>
      <c r="D102" s="223" t="s">
        <v>120</v>
      </c>
      <c r="E102" s="224" t="s">
        <v>205</v>
      </c>
      <c r="F102" s="225" t="s">
        <v>206</v>
      </c>
      <c r="G102" s="226" t="s">
        <v>201</v>
      </c>
      <c r="H102" s="227">
        <v>122</v>
      </c>
      <c r="I102" s="228"/>
      <c r="J102" s="229">
        <f>ROUND(I102*H102,2)</f>
        <v>0</v>
      </c>
      <c r="K102" s="230"/>
      <c r="L102" s="231"/>
      <c r="M102" s="232" t="s">
        <v>19</v>
      </c>
      <c r="N102" s="233" t="s">
        <v>43</v>
      </c>
      <c r="O102" s="83"/>
      <c r="P102" s="214">
        <f>O102*H102</f>
        <v>0</v>
      </c>
      <c r="Q102" s="214">
        <v>0.00012</v>
      </c>
      <c r="R102" s="214">
        <f>Q102*H102</f>
        <v>0.01464</v>
      </c>
      <c r="S102" s="214">
        <v>0</v>
      </c>
      <c r="T102" s="215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6" t="s">
        <v>158</v>
      </c>
      <c r="AT102" s="216" t="s">
        <v>120</v>
      </c>
      <c r="AU102" s="216" t="s">
        <v>82</v>
      </c>
      <c r="AY102" s="16" t="s">
        <v>123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6" t="s">
        <v>80</v>
      </c>
      <c r="BK102" s="217">
        <f>ROUND(I102*H102,2)</f>
        <v>0</v>
      </c>
      <c r="BL102" s="16" t="s">
        <v>158</v>
      </c>
      <c r="BM102" s="216" t="s">
        <v>531</v>
      </c>
    </row>
    <row r="103" s="2" customFormat="1" ht="37.8" customHeight="1">
      <c r="A103" s="37"/>
      <c r="B103" s="38"/>
      <c r="C103" s="204" t="s">
        <v>169</v>
      </c>
      <c r="D103" s="204" t="s">
        <v>126</v>
      </c>
      <c r="E103" s="205" t="s">
        <v>476</v>
      </c>
      <c r="F103" s="206" t="s">
        <v>477</v>
      </c>
      <c r="G103" s="207" t="s">
        <v>201</v>
      </c>
      <c r="H103" s="208">
        <v>55</v>
      </c>
      <c r="I103" s="209"/>
      <c r="J103" s="210">
        <f>ROUND(I103*H103,2)</f>
        <v>0</v>
      </c>
      <c r="K103" s="211"/>
      <c r="L103" s="43"/>
      <c r="M103" s="212" t="s">
        <v>19</v>
      </c>
      <c r="N103" s="213" t="s">
        <v>43</v>
      </c>
      <c r="O103" s="83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6" t="s">
        <v>194</v>
      </c>
      <c r="AT103" s="216" t="s">
        <v>126</v>
      </c>
      <c r="AU103" s="216" t="s">
        <v>82</v>
      </c>
      <c r="AY103" s="16" t="s">
        <v>123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6" t="s">
        <v>80</v>
      </c>
      <c r="BK103" s="217">
        <f>ROUND(I103*H103,2)</f>
        <v>0</v>
      </c>
      <c r="BL103" s="16" t="s">
        <v>194</v>
      </c>
      <c r="BM103" s="216" t="s">
        <v>532</v>
      </c>
    </row>
    <row r="104" s="2" customFormat="1">
      <c r="A104" s="37"/>
      <c r="B104" s="38"/>
      <c r="C104" s="39"/>
      <c r="D104" s="218" t="s">
        <v>132</v>
      </c>
      <c r="E104" s="39"/>
      <c r="F104" s="219" t="s">
        <v>479</v>
      </c>
      <c r="G104" s="39"/>
      <c r="H104" s="39"/>
      <c r="I104" s="220"/>
      <c r="J104" s="39"/>
      <c r="K104" s="39"/>
      <c r="L104" s="43"/>
      <c r="M104" s="221"/>
      <c r="N104" s="222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132</v>
      </c>
      <c r="AU104" s="16" t="s">
        <v>82</v>
      </c>
    </row>
    <row r="105" s="2" customFormat="1" ht="16.5" customHeight="1">
      <c r="A105" s="37"/>
      <c r="B105" s="38"/>
      <c r="C105" s="223" t="s">
        <v>173</v>
      </c>
      <c r="D105" s="223" t="s">
        <v>120</v>
      </c>
      <c r="E105" s="224" t="s">
        <v>480</v>
      </c>
      <c r="F105" s="225" t="s">
        <v>481</v>
      </c>
      <c r="G105" s="226" t="s">
        <v>201</v>
      </c>
      <c r="H105" s="227">
        <v>55</v>
      </c>
      <c r="I105" s="228"/>
      <c r="J105" s="229">
        <f>ROUND(I105*H105,2)</f>
        <v>0</v>
      </c>
      <c r="K105" s="230"/>
      <c r="L105" s="231"/>
      <c r="M105" s="232" t="s">
        <v>19</v>
      </c>
      <c r="N105" s="233" t="s">
        <v>43</v>
      </c>
      <c r="O105" s="83"/>
      <c r="P105" s="214">
        <f>O105*H105</f>
        <v>0</v>
      </c>
      <c r="Q105" s="214">
        <v>0.00018000000000000001</v>
      </c>
      <c r="R105" s="214">
        <f>Q105*H105</f>
        <v>0.0099000000000000008</v>
      </c>
      <c r="S105" s="214">
        <v>0</v>
      </c>
      <c r="T105" s="215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6" t="s">
        <v>267</v>
      </c>
      <c r="AT105" s="216" t="s">
        <v>120</v>
      </c>
      <c r="AU105" s="216" t="s">
        <v>82</v>
      </c>
      <c r="AY105" s="16" t="s">
        <v>123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6" t="s">
        <v>80</v>
      </c>
      <c r="BK105" s="217">
        <f>ROUND(I105*H105,2)</f>
        <v>0</v>
      </c>
      <c r="BL105" s="16" t="s">
        <v>194</v>
      </c>
      <c r="BM105" s="216" t="s">
        <v>533</v>
      </c>
    </row>
    <row r="106" s="2" customFormat="1" ht="44.25" customHeight="1">
      <c r="A106" s="37"/>
      <c r="B106" s="38"/>
      <c r="C106" s="204" t="s">
        <v>8</v>
      </c>
      <c r="D106" s="204" t="s">
        <v>126</v>
      </c>
      <c r="E106" s="205" t="s">
        <v>534</v>
      </c>
      <c r="F106" s="206" t="s">
        <v>535</v>
      </c>
      <c r="G106" s="207" t="s">
        <v>129</v>
      </c>
      <c r="H106" s="208">
        <v>81</v>
      </c>
      <c r="I106" s="209"/>
      <c r="J106" s="210">
        <f>ROUND(I106*H106,2)</f>
        <v>0</v>
      </c>
      <c r="K106" s="211"/>
      <c r="L106" s="43"/>
      <c r="M106" s="212" t="s">
        <v>19</v>
      </c>
      <c r="N106" s="213" t="s">
        <v>43</v>
      </c>
      <c r="O106" s="83"/>
      <c r="P106" s="214">
        <f>O106*H106</f>
        <v>0</v>
      </c>
      <c r="Q106" s="214">
        <v>1.0000000000000001E-05</v>
      </c>
      <c r="R106" s="214">
        <f>Q106*H106</f>
        <v>0.00081000000000000006</v>
      </c>
      <c r="S106" s="214">
        <v>0</v>
      </c>
      <c r="T106" s="215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6" t="s">
        <v>130</v>
      </c>
      <c r="AT106" s="216" t="s">
        <v>126</v>
      </c>
      <c r="AU106" s="216" t="s">
        <v>82</v>
      </c>
      <c r="AY106" s="16" t="s">
        <v>123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6" t="s">
        <v>80</v>
      </c>
      <c r="BK106" s="217">
        <f>ROUND(I106*H106,2)</f>
        <v>0</v>
      </c>
      <c r="BL106" s="16" t="s">
        <v>130</v>
      </c>
      <c r="BM106" s="216" t="s">
        <v>536</v>
      </c>
    </row>
    <row r="107" s="2" customFormat="1">
      <c r="A107" s="37"/>
      <c r="B107" s="38"/>
      <c r="C107" s="39"/>
      <c r="D107" s="218" t="s">
        <v>132</v>
      </c>
      <c r="E107" s="39"/>
      <c r="F107" s="219" t="s">
        <v>537</v>
      </c>
      <c r="G107" s="39"/>
      <c r="H107" s="39"/>
      <c r="I107" s="220"/>
      <c r="J107" s="39"/>
      <c r="K107" s="39"/>
      <c r="L107" s="43"/>
      <c r="M107" s="221"/>
      <c r="N107" s="222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132</v>
      </c>
      <c r="AU107" s="16" t="s">
        <v>82</v>
      </c>
    </row>
    <row r="108" s="2" customFormat="1" ht="16.5" customHeight="1">
      <c r="A108" s="37"/>
      <c r="B108" s="38"/>
      <c r="C108" s="223" t="s">
        <v>181</v>
      </c>
      <c r="D108" s="223" t="s">
        <v>120</v>
      </c>
      <c r="E108" s="224" t="s">
        <v>538</v>
      </c>
      <c r="F108" s="225" t="s">
        <v>539</v>
      </c>
      <c r="G108" s="226" t="s">
        <v>540</v>
      </c>
      <c r="H108" s="227">
        <v>1</v>
      </c>
      <c r="I108" s="228"/>
      <c r="J108" s="229">
        <f>ROUND(I108*H108,2)</f>
        <v>0</v>
      </c>
      <c r="K108" s="230"/>
      <c r="L108" s="231"/>
      <c r="M108" s="232" t="s">
        <v>19</v>
      </c>
      <c r="N108" s="233" t="s">
        <v>43</v>
      </c>
      <c r="O108" s="83"/>
      <c r="P108" s="214">
        <f>O108*H108</f>
        <v>0</v>
      </c>
      <c r="Q108" s="214">
        <v>0.00081999999999999998</v>
      </c>
      <c r="R108" s="214">
        <f>Q108*H108</f>
        <v>0.00081999999999999998</v>
      </c>
      <c r="S108" s="214">
        <v>0</v>
      </c>
      <c r="T108" s="215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6" t="s">
        <v>158</v>
      </c>
      <c r="AT108" s="216" t="s">
        <v>120</v>
      </c>
      <c r="AU108" s="216" t="s">
        <v>82</v>
      </c>
      <c r="AY108" s="16" t="s">
        <v>123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6" t="s">
        <v>80</v>
      </c>
      <c r="BK108" s="217">
        <f>ROUND(I108*H108,2)</f>
        <v>0</v>
      </c>
      <c r="BL108" s="16" t="s">
        <v>158</v>
      </c>
      <c r="BM108" s="216" t="s">
        <v>541</v>
      </c>
    </row>
    <row r="109" s="2" customFormat="1" ht="21.75" customHeight="1">
      <c r="A109" s="37"/>
      <c r="B109" s="38"/>
      <c r="C109" s="204" t="s">
        <v>185</v>
      </c>
      <c r="D109" s="204" t="s">
        <v>126</v>
      </c>
      <c r="E109" s="205" t="s">
        <v>483</v>
      </c>
      <c r="F109" s="206" t="s">
        <v>484</v>
      </c>
      <c r="G109" s="207" t="s">
        <v>129</v>
      </c>
      <c r="H109" s="208">
        <v>55</v>
      </c>
      <c r="I109" s="209"/>
      <c r="J109" s="210">
        <f>ROUND(I109*H109,2)</f>
        <v>0</v>
      </c>
      <c r="K109" s="211"/>
      <c r="L109" s="43"/>
      <c r="M109" s="212" t="s">
        <v>19</v>
      </c>
      <c r="N109" s="213" t="s">
        <v>43</v>
      </c>
      <c r="O109" s="83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6" t="s">
        <v>194</v>
      </c>
      <c r="AT109" s="216" t="s">
        <v>126</v>
      </c>
      <c r="AU109" s="216" t="s">
        <v>82</v>
      </c>
      <c r="AY109" s="16" t="s">
        <v>123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6" t="s">
        <v>80</v>
      </c>
      <c r="BK109" s="217">
        <f>ROUND(I109*H109,2)</f>
        <v>0</v>
      </c>
      <c r="BL109" s="16" t="s">
        <v>194</v>
      </c>
      <c r="BM109" s="216" t="s">
        <v>542</v>
      </c>
    </row>
    <row r="110" s="2" customFormat="1">
      <c r="A110" s="37"/>
      <c r="B110" s="38"/>
      <c r="C110" s="39"/>
      <c r="D110" s="218" t="s">
        <v>132</v>
      </c>
      <c r="E110" s="39"/>
      <c r="F110" s="219" t="s">
        <v>486</v>
      </c>
      <c r="G110" s="39"/>
      <c r="H110" s="39"/>
      <c r="I110" s="220"/>
      <c r="J110" s="39"/>
      <c r="K110" s="39"/>
      <c r="L110" s="43"/>
      <c r="M110" s="221"/>
      <c r="N110" s="222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132</v>
      </c>
      <c r="AU110" s="16" t="s">
        <v>82</v>
      </c>
    </row>
    <row r="111" s="2" customFormat="1" ht="21.75" customHeight="1">
      <c r="A111" s="37"/>
      <c r="B111" s="38"/>
      <c r="C111" s="223" t="s">
        <v>190</v>
      </c>
      <c r="D111" s="223" t="s">
        <v>120</v>
      </c>
      <c r="E111" s="224" t="s">
        <v>487</v>
      </c>
      <c r="F111" s="225" t="s">
        <v>488</v>
      </c>
      <c r="G111" s="226" t="s">
        <v>129</v>
      </c>
      <c r="H111" s="227">
        <v>55</v>
      </c>
      <c r="I111" s="228"/>
      <c r="J111" s="229">
        <f>ROUND(I111*H111,2)</f>
        <v>0</v>
      </c>
      <c r="K111" s="230"/>
      <c r="L111" s="231"/>
      <c r="M111" s="232" t="s">
        <v>19</v>
      </c>
      <c r="N111" s="233" t="s">
        <v>43</v>
      </c>
      <c r="O111" s="83"/>
      <c r="P111" s="214">
        <f>O111*H111</f>
        <v>0</v>
      </c>
      <c r="Q111" s="214">
        <v>1.0000000000000001E-05</v>
      </c>
      <c r="R111" s="214">
        <f>Q111*H111</f>
        <v>0.00055000000000000003</v>
      </c>
      <c r="S111" s="214">
        <v>0</v>
      </c>
      <c r="T111" s="215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6" t="s">
        <v>267</v>
      </c>
      <c r="AT111" s="216" t="s">
        <v>120</v>
      </c>
      <c r="AU111" s="216" t="s">
        <v>82</v>
      </c>
      <c r="AY111" s="16" t="s">
        <v>123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6" t="s">
        <v>80</v>
      </c>
      <c r="BK111" s="217">
        <f>ROUND(I111*H111,2)</f>
        <v>0</v>
      </c>
      <c r="BL111" s="16" t="s">
        <v>194</v>
      </c>
      <c r="BM111" s="216" t="s">
        <v>543</v>
      </c>
    </row>
    <row r="112" s="2" customFormat="1" ht="55.5" customHeight="1">
      <c r="A112" s="37"/>
      <c r="B112" s="38"/>
      <c r="C112" s="204" t="s">
        <v>194</v>
      </c>
      <c r="D112" s="204" t="s">
        <v>126</v>
      </c>
      <c r="E112" s="205" t="s">
        <v>544</v>
      </c>
      <c r="F112" s="206" t="s">
        <v>545</v>
      </c>
      <c r="G112" s="207" t="s">
        <v>129</v>
      </c>
      <c r="H112" s="208">
        <v>11</v>
      </c>
      <c r="I112" s="209"/>
      <c r="J112" s="210">
        <f>ROUND(I112*H112,2)</f>
        <v>0</v>
      </c>
      <c r="K112" s="211"/>
      <c r="L112" s="43"/>
      <c r="M112" s="212" t="s">
        <v>19</v>
      </c>
      <c r="N112" s="213" t="s">
        <v>43</v>
      </c>
      <c r="O112" s="83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6" t="s">
        <v>142</v>
      </c>
      <c r="AT112" s="216" t="s">
        <v>126</v>
      </c>
      <c r="AU112" s="216" t="s">
        <v>82</v>
      </c>
      <c r="AY112" s="16" t="s">
        <v>123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6" t="s">
        <v>80</v>
      </c>
      <c r="BK112" s="217">
        <f>ROUND(I112*H112,2)</f>
        <v>0</v>
      </c>
      <c r="BL112" s="16" t="s">
        <v>142</v>
      </c>
      <c r="BM112" s="216" t="s">
        <v>546</v>
      </c>
    </row>
    <row r="113" s="2" customFormat="1">
      <c r="A113" s="37"/>
      <c r="B113" s="38"/>
      <c r="C113" s="39"/>
      <c r="D113" s="218" t="s">
        <v>132</v>
      </c>
      <c r="E113" s="39"/>
      <c r="F113" s="219" t="s">
        <v>547</v>
      </c>
      <c r="G113" s="39"/>
      <c r="H113" s="39"/>
      <c r="I113" s="220"/>
      <c r="J113" s="39"/>
      <c r="K113" s="39"/>
      <c r="L113" s="43"/>
      <c r="M113" s="221"/>
      <c r="N113" s="222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132</v>
      </c>
      <c r="AU113" s="16" t="s">
        <v>82</v>
      </c>
    </row>
    <row r="114" s="2" customFormat="1" ht="24.15" customHeight="1">
      <c r="A114" s="37"/>
      <c r="B114" s="38"/>
      <c r="C114" s="223" t="s">
        <v>198</v>
      </c>
      <c r="D114" s="223" t="s">
        <v>120</v>
      </c>
      <c r="E114" s="224" t="s">
        <v>548</v>
      </c>
      <c r="F114" s="225" t="s">
        <v>549</v>
      </c>
      <c r="G114" s="226" t="s">
        <v>129</v>
      </c>
      <c r="H114" s="227">
        <v>11</v>
      </c>
      <c r="I114" s="228"/>
      <c r="J114" s="229">
        <f>ROUND(I114*H114,2)</f>
        <v>0</v>
      </c>
      <c r="K114" s="230"/>
      <c r="L114" s="231"/>
      <c r="M114" s="232" t="s">
        <v>19</v>
      </c>
      <c r="N114" s="233" t="s">
        <v>43</v>
      </c>
      <c r="O114" s="83"/>
      <c r="P114" s="214">
        <f>O114*H114</f>
        <v>0</v>
      </c>
      <c r="Q114" s="214">
        <v>0.00024000000000000001</v>
      </c>
      <c r="R114" s="214">
        <f>Q114*H114</f>
        <v>0.00264</v>
      </c>
      <c r="S114" s="214">
        <v>0</v>
      </c>
      <c r="T114" s="215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6" t="s">
        <v>160</v>
      </c>
      <c r="AT114" s="216" t="s">
        <v>120</v>
      </c>
      <c r="AU114" s="216" t="s">
        <v>82</v>
      </c>
      <c r="AY114" s="16" t="s">
        <v>123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6" t="s">
        <v>80</v>
      </c>
      <c r="BK114" s="217">
        <f>ROUND(I114*H114,2)</f>
        <v>0</v>
      </c>
      <c r="BL114" s="16" t="s">
        <v>142</v>
      </c>
      <c r="BM114" s="216" t="s">
        <v>550</v>
      </c>
    </row>
    <row r="115" s="2" customFormat="1" ht="33" customHeight="1">
      <c r="A115" s="37"/>
      <c r="B115" s="38"/>
      <c r="C115" s="204" t="s">
        <v>204</v>
      </c>
      <c r="D115" s="204" t="s">
        <v>126</v>
      </c>
      <c r="E115" s="205" t="s">
        <v>253</v>
      </c>
      <c r="F115" s="206" t="s">
        <v>254</v>
      </c>
      <c r="G115" s="207" t="s">
        <v>129</v>
      </c>
      <c r="H115" s="208">
        <v>72</v>
      </c>
      <c r="I115" s="209"/>
      <c r="J115" s="210">
        <f>ROUND(I115*H115,2)</f>
        <v>0</v>
      </c>
      <c r="K115" s="211"/>
      <c r="L115" s="43"/>
      <c r="M115" s="212" t="s">
        <v>19</v>
      </c>
      <c r="N115" s="213" t="s">
        <v>43</v>
      </c>
      <c r="O115" s="83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6" t="s">
        <v>130</v>
      </c>
      <c r="AT115" s="216" t="s">
        <v>126</v>
      </c>
      <c r="AU115" s="216" t="s">
        <v>82</v>
      </c>
      <c r="AY115" s="16" t="s">
        <v>123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6" t="s">
        <v>80</v>
      </c>
      <c r="BK115" s="217">
        <f>ROUND(I115*H115,2)</f>
        <v>0</v>
      </c>
      <c r="BL115" s="16" t="s">
        <v>130</v>
      </c>
      <c r="BM115" s="216" t="s">
        <v>551</v>
      </c>
    </row>
    <row r="116" s="2" customFormat="1">
      <c r="A116" s="37"/>
      <c r="B116" s="38"/>
      <c r="C116" s="39"/>
      <c r="D116" s="218" t="s">
        <v>132</v>
      </c>
      <c r="E116" s="39"/>
      <c r="F116" s="219" t="s">
        <v>256</v>
      </c>
      <c r="G116" s="39"/>
      <c r="H116" s="39"/>
      <c r="I116" s="220"/>
      <c r="J116" s="39"/>
      <c r="K116" s="39"/>
      <c r="L116" s="43"/>
      <c r="M116" s="221"/>
      <c r="N116" s="222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132</v>
      </c>
      <c r="AU116" s="16" t="s">
        <v>82</v>
      </c>
    </row>
    <row r="117" s="2" customFormat="1" ht="33" customHeight="1">
      <c r="A117" s="37"/>
      <c r="B117" s="38"/>
      <c r="C117" s="204" t="s">
        <v>208</v>
      </c>
      <c r="D117" s="204" t="s">
        <v>126</v>
      </c>
      <c r="E117" s="205" t="s">
        <v>263</v>
      </c>
      <c r="F117" s="206" t="s">
        <v>264</v>
      </c>
      <c r="G117" s="207" t="s">
        <v>129</v>
      </c>
      <c r="H117" s="208">
        <v>12</v>
      </c>
      <c r="I117" s="209"/>
      <c r="J117" s="210">
        <f>ROUND(I117*H117,2)</f>
        <v>0</v>
      </c>
      <c r="K117" s="211"/>
      <c r="L117" s="43"/>
      <c r="M117" s="212" t="s">
        <v>19</v>
      </c>
      <c r="N117" s="213" t="s">
        <v>43</v>
      </c>
      <c r="O117" s="83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6" t="s">
        <v>130</v>
      </c>
      <c r="AT117" s="216" t="s">
        <v>126</v>
      </c>
      <c r="AU117" s="216" t="s">
        <v>82</v>
      </c>
      <c r="AY117" s="16" t="s">
        <v>123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6" t="s">
        <v>80</v>
      </c>
      <c r="BK117" s="217">
        <f>ROUND(I117*H117,2)</f>
        <v>0</v>
      </c>
      <c r="BL117" s="16" t="s">
        <v>130</v>
      </c>
      <c r="BM117" s="216" t="s">
        <v>552</v>
      </c>
    </row>
    <row r="118" s="2" customFormat="1">
      <c r="A118" s="37"/>
      <c r="B118" s="38"/>
      <c r="C118" s="39"/>
      <c r="D118" s="218" t="s">
        <v>132</v>
      </c>
      <c r="E118" s="39"/>
      <c r="F118" s="219" t="s">
        <v>266</v>
      </c>
      <c r="G118" s="39"/>
      <c r="H118" s="39"/>
      <c r="I118" s="220"/>
      <c r="J118" s="39"/>
      <c r="K118" s="39"/>
      <c r="L118" s="43"/>
      <c r="M118" s="221"/>
      <c r="N118" s="222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132</v>
      </c>
      <c r="AU118" s="16" t="s">
        <v>82</v>
      </c>
    </row>
    <row r="119" s="2" customFormat="1" ht="24.15" customHeight="1">
      <c r="A119" s="37"/>
      <c r="B119" s="38"/>
      <c r="C119" s="204" t="s">
        <v>213</v>
      </c>
      <c r="D119" s="204" t="s">
        <v>126</v>
      </c>
      <c r="E119" s="205" t="s">
        <v>492</v>
      </c>
      <c r="F119" s="206" t="s">
        <v>493</v>
      </c>
      <c r="G119" s="207" t="s">
        <v>129</v>
      </c>
      <c r="H119" s="208">
        <v>1</v>
      </c>
      <c r="I119" s="209"/>
      <c r="J119" s="210">
        <f>ROUND(I119*H119,2)</f>
        <v>0</v>
      </c>
      <c r="K119" s="211"/>
      <c r="L119" s="43"/>
      <c r="M119" s="212" t="s">
        <v>19</v>
      </c>
      <c r="N119" s="213" t="s">
        <v>43</v>
      </c>
      <c r="O119" s="83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6" t="s">
        <v>130</v>
      </c>
      <c r="AT119" s="216" t="s">
        <v>126</v>
      </c>
      <c r="AU119" s="216" t="s">
        <v>82</v>
      </c>
      <c r="AY119" s="16" t="s">
        <v>123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6" t="s">
        <v>80</v>
      </c>
      <c r="BK119" s="217">
        <f>ROUND(I119*H119,2)</f>
        <v>0</v>
      </c>
      <c r="BL119" s="16" t="s">
        <v>130</v>
      </c>
      <c r="BM119" s="216" t="s">
        <v>553</v>
      </c>
    </row>
    <row r="120" s="2" customFormat="1">
      <c r="A120" s="37"/>
      <c r="B120" s="38"/>
      <c r="C120" s="39"/>
      <c r="D120" s="218" t="s">
        <v>132</v>
      </c>
      <c r="E120" s="39"/>
      <c r="F120" s="219" t="s">
        <v>495</v>
      </c>
      <c r="G120" s="39"/>
      <c r="H120" s="39"/>
      <c r="I120" s="220"/>
      <c r="J120" s="39"/>
      <c r="K120" s="39"/>
      <c r="L120" s="43"/>
      <c r="M120" s="221"/>
      <c r="N120" s="222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132</v>
      </c>
      <c r="AU120" s="16" t="s">
        <v>82</v>
      </c>
    </row>
    <row r="121" s="2" customFormat="1" ht="24.15" customHeight="1">
      <c r="A121" s="37"/>
      <c r="B121" s="38"/>
      <c r="C121" s="204" t="s">
        <v>7</v>
      </c>
      <c r="D121" s="204" t="s">
        <v>126</v>
      </c>
      <c r="E121" s="205" t="s">
        <v>283</v>
      </c>
      <c r="F121" s="206" t="s">
        <v>284</v>
      </c>
      <c r="G121" s="207" t="s">
        <v>129</v>
      </c>
      <c r="H121" s="208">
        <v>72</v>
      </c>
      <c r="I121" s="209"/>
      <c r="J121" s="210">
        <f>ROUND(I121*H121,2)</f>
        <v>0</v>
      </c>
      <c r="K121" s="211"/>
      <c r="L121" s="43"/>
      <c r="M121" s="212" t="s">
        <v>19</v>
      </c>
      <c r="N121" s="213" t="s">
        <v>43</v>
      </c>
      <c r="O121" s="83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6" t="s">
        <v>130</v>
      </c>
      <c r="AT121" s="216" t="s">
        <v>126</v>
      </c>
      <c r="AU121" s="216" t="s">
        <v>82</v>
      </c>
      <c r="AY121" s="16" t="s">
        <v>123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6" t="s">
        <v>80</v>
      </c>
      <c r="BK121" s="217">
        <f>ROUND(I121*H121,2)</f>
        <v>0</v>
      </c>
      <c r="BL121" s="16" t="s">
        <v>130</v>
      </c>
      <c r="BM121" s="216" t="s">
        <v>554</v>
      </c>
    </row>
    <row r="122" s="2" customFormat="1">
      <c r="A122" s="37"/>
      <c r="B122" s="38"/>
      <c r="C122" s="39"/>
      <c r="D122" s="218" t="s">
        <v>132</v>
      </c>
      <c r="E122" s="39"/>
      <c r="F122" s="219" t="s">
        <v>286</v>
      </c>
      <c r="G122" s="39"/>
      <c r="H122" s="39"/>
      <c r="I122" s="220"/>
      <c r="J122" s="39"/>
      <c r="K122" s="39"/>
      <c r="L122" s="43"/>
      <c r="M122" s="221"/>
      <c r="N122" s="222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132</v>
      </c>
      <c r="AU122" s="16" t="s">
        <v>82</v>
      </c>
    </row>
    <row r="123" s="2" customFormat="1" ht="44.25" customHeight="1">
      <c r="A123" s="37"/>
      <c r="B123" s="38"/>
      <c r="C123" s="204" t="s">
        <v>221</v>
      </c>
      <c r="D123" s="204" t="s">
        <v>126</v>
      </c>
      <c r="E123" s="205" t="s">
        <v>293</v>
      </c>
      <c r="F123" s="206" t="s">
        <v>294</v>
      </c>
      <c r="G123" s="207" t="s">
        <v>201</v>
      </c>
      <c r="H123" s="208">
        <v>122</v>
      </c>
      <c r="I123" s="209"/>
      <c r="J123" s="210">
        <f>ROUND(I123*H123,2)</f>
        <v>0</v>
      </c>
      <c r="K123" s="211"/>
      <c r="L123" s="43"/>
      <c r="M123" s="212" t="s">
        <v>19</v>
      </c>
      <c r="N123" s="213" t="s">
        <v>43</v>
      </c>
      <c r="O123" s="83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6" t="s">
        <v>130</v>
      </c>
      <c r="AT123" s="216" t="s">
        <v>126</v>
      </c>
      <c r="AU123" s="216" t="s">
        <v>82</v>
      </c>
      <c r="AY123" s="16" t="s">
        <v>123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6" t="s">
        <v>80</v>
      </c>
      <c r="BK123" s="217">
        <f>ROUND(I123*H123,2)</f>
        <v>0</v>
      </c>
      <c r="BL123" s="16" t="s">
        <v>130</v>
      </c>
      <c r="BM123" s="216" t="s">
        <v>555</v>
      </c>
    </row>
    <row r="124" s="2" customFormat="1">
      <c r="A124" s="37"/>
      <c r="B124" s="38"/>
      <c r="C124" s="39"/>
      <c r="D124" s="218" t="s">
        <v>132</v>
      </c>
      <c r="E124" s="39"/>
      <c r="F124" s="219" t="s">
        <v>296</v>
      </c>
      <c r="G124" s="39"/>
      <c r="H124" s="39"/>
      <c r="I124" s="220"/>
      <c r="J124" s="39"/>
      <c r="K124" s="39"/>
      <c r="L124" s="43"/>
      <c r="M124" s="221"/>
      <c r="N124" s="222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132</v>
      </c>
      <c r="AU124" s="16" t="s">
        <v>82</v>
      </c>
    </row>
    <row r="125" s="2" customFormat="1" ht="16.5" customHeight="1">
      <c r="A125" s="37"/>
      <c r="B125" s="38"/>
      <c r="C125" s="223" t="s">
        <v>225</v>
      </c>
      <c r="D125" s="223" t="s">
        <v>120</v>
      </c>
      <c r="E125" s="224" t="s">
        <v>298</v>
      </c>
      <c r="F125" s="225" t="s">
        <v>299</v>
      </c>
      <c r="G125" s="226" t="s">
        <v>300</v>
      </c>
      <c r="H125" s="227">
        <v>1</v>
      </c>
      <c r="I125" s="228"/>
      <c r="J125" s="229">
        <f>ROUND(I125*H125,2)</f>
        <v>0</v>
      </c>
      <c r="K125" s="230"/>
      <c r="L125" s="231"/>
      <c r="M125" s="232" t="s">
        <v>19</v>
      </c>
      <c r="N125" s="233" t="s">
        <v>43</v>
      </c>
      <c r="O125" s="83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6" t="s">
        <v>137</v>
      </c>
      <c r="AT125" s="216" t="s">
        <v>120</v>
      </c>
      <c r="AU125" s="216" t="s">
        <v>82</v>
      </c>
      <c r="AY125" s="16" t="s">
        <v>123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6" t="s">
        <v>80</v>
      </c>
      <c r="BK125" s="217">
        <f>ROUND(I125*H125,2)</f>
        <v>0</v>
      </c>
      <c r="BL125" s="16" t="s">
        <v>130</v>
      </c>
      <c r="BM125" s="216" t="s">
        <v>556</v>
      </c>
    </row>
    <row r="126" s="12" customFormat="1" ht="22.8" customHeight="1">
      <c r="A126" s="12"/>
      <c r="B126" s="188"/>
      <c r="C126" s="189"/>
      <c r="D126" s="190" t="s">
        <v>71</v>
      </c>
      <c r="E126" s="202" t="s">
        <v>302</v>
      </c>
      <c r="F126" s="202" t="s">
        <v>303</v>
      </c>
      <c r="G126" s="189"/>
      <c r="H126" s="189"/>
      <c r="I126" s="192"/>
      <c r="J126" s="203">
        <f>BK126</f>
        <v>0</v>
      </c>
      <c r="K126" s="189"/>
      <c r="L126" s="194"/>
      <c r="M126" s="195"/>
      <c r="N126" s="196"/>
      <c r="O126" s="196"/>
      <c r="P126" s="197">
        <f>SUM(P127:P144)</f>
        <v>0</v>
      </c>
      <c r="Q126" s="196"/>
      <c r="R126" s="197">
        <f>SUM(R127:R144)</f>
        <v>0</v>
      </c>
      <c r="S126" s="196"/>
      <c r="T126" s="198">
        <f>SUM(T127:T144)</f>
        <v>0.25600000000000001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9" t="s">
        <v>122</v>
      </c>
      <c r="AT126" s="200" t="s">
        <v>71</v>
      </c>
      <c r="AU126" s="200" t="s">
        <v>80</v>
      </c>
      <c r="AY126" s="199" t="s">
        <v>123</v>
      </c>
      <c r="BK126" s="201">
        <f>SUM(BK127:BK144)</f>
        <v>0</v>
      </c>
    </row>
    <row r="127" s="2" customFormat="1" ht="49.05" customHeight="1">
      <c r="A127" s="37"/>
      <c r="B127" s="38"/>
      <c r="C127" s="204" t="s">
        <v>230</v>
      </c>
      <c r="D127" s="204" t="s">
        <v>126</v>
      </c>
      <c r="E127" s="205" t="s">
        <v>305</v>
      </c>
      <c r="F127" s="206" t="s">
        <v>306</v>
      </c>
      <c r="G127" s="207" t="s">
        <v>307</v>
      </c>
      <c r="H127" s="208">
        <v>0.5</v>
      </c>
      <c r="I127" s="209"/>
      <c r="J127" s="210">
        <f>ROUND(I127*H127,2)</f>
        <v>0</v>
      </c>
      <c r="K127" s="211"/>
      <c r="L127" s="43"/>
      <c r="M127" s="212" t="s">
        <v>19</v>
      </c>
      <c r="N127" s="213" t="s">
        <v>43</v>
      </c>
      <c r="O127" s="83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6" t="s">
        <v>130</v>
      </c>
      <c r="AT127" s="216" t="s">
        <v>126</v>
      </c>
      <c r="AU127" s="216" t="s">
        <v>82</v>
      </c>
      <c r="AY127" s="16" t="s">
        <v>123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6" t="s">
        <v>80</v>
      </c>
      <c r="BK127" s="217">
        <f>ROUND(I127*H127,2)</f>
        <v>0</v>
      </c>
      <c r="BL127" s="16" t="s">
        <v>130</v>
      </c>
      <c r="BM127" s="216" t="s">
        <v>557</v>
      </c>
    </row>
    <row r="128" s="2" customFormat="1">
      <c r="A128" s="37"/>
      <c r="B128" s="38"/>
      <c r="C128" s="39"/>
      <c r="D128" s="218" t="s">
        <v>132</v>
      </c>
      <c r="E128" s="39"/>
      <c r="F128" s="219" t="s">
        <v>309</v>
      </c>
      <c r="G128" s="39"/>
      <c r="H128" s="39"/>
      <c r="I128" s="220"/>
      <c r="J128" s="39"/>
      <c r="K128" s="39"/>
      <c r="L128" s="43"/>
      <c r="M128" s="221"/>
      <c r="N128" s="222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132</v>
      </c>
      <c r="AU128" s="16" t="s">
        <v>82</v>
      </c>
    </row>
    <row r="129" s="2" customFormat="1" ht="33" customHeight="1">
      <c r="A129" s="37"/>
      <c r="B129" s="38"/>
      <c r="C129" s="204" t="s">
        <v>235</v>
      </c>
      <c r="D129" s="204" t="s">
        <v>126</v>
      </c>
      <c r="E129" s="205" t="s">
        <v>352</v>
      </c>
      <c r="F129" s="206" t="s">
        <v>353</v>
      </c>
      <c r="G129" s="207" t="s">
        <v>307</v>
      </c>
      <c r="H129" s="208">
        <v>0.10000000000000001</v>
      </c>
      <c r="I129" s="209"/>
      <c r="J129" s="210">
        <f>ROUND(I129*H129,2)</f>
        <v>0</v>
      </c>
      <c r="K129" s="211"/>
      <c r="L129" s="43"/>
      <c r="M129" s="212" t="s">
        <v>19</v>
      </c>
      <c r="N129" s="213" t="s">
        <v>43</v>
      </c>
      <c r="O129" s="83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6" t="s">
        <v>130</v>
      </c>
      <c r="AT129" s="216" t="s">
        <v>126</v>
      </c>
      <c r="AU129" s="216" t="s">
        <v>82</v>
      </c>
      <c r="AY129" s="16" t="s">
        <v>123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6" t="s">
        <v>80</v>
      </c>
      <c r="BK129" s="217">
        <f>ROUND(I129*H129,2)</f>
        <v>0</v>
      </c>
      <c r="BL129" s="16" t="s">
        <v>130</v>
      </c>
      <c r="BM129" s="216" t="s">
        <v>558</v>
      </c>
    </row>
    <row r="130" s="2" customFormat="1">
      <c r="A130" s="37"/>
      <c r="B130" s="38"/>
      <c r="C130" s="39"/>
      <c r="D130" s="218" t="s">
        <v>132</v>
      </c>
      <c r="E130" s="39"/>
      <c r="F130" s="219" t="s">
        <v>355</v>
      </c>
      <c r="G130" s="39"/>
      <c r="H130" s="39"/>
      <c r="I130" s="220"/>
      <c r="J130" s="39"/>
      <c r="K130" s="39"/>
      <c r="L130" s="43"/>
      <c r="M130" s="221"/>
      <c r="N130" s="222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132</v>
      </c>
      <c r="AU130" s="16" t="s">
        <v>82</v>
      </c>
    </row>
    <row r="131" s="2" customFormat="1" ht="16.5" customHeight="1">
      <c r="A131" s="37"/>
      <c r="B131" s="38"/>
      <c r="C131" s="204" t="s">
        <v>239</v>
      </c>
      <c r="D131" s="204" t="s">
        <v>126</v>
      </c>
      <c r="E131" s="205" t="s">
        <v>336</v>
      </c>
      <c r="F131" s="206" t="s">
        <v>337</v>
      </c>
      <c r="G131" s="207" t="s">
        <v>307</v>
      </c>
      <c r="H131" s="208">
        <v>0.10000000000000001</v>
      </c>
      <c r="I131" s="209"/>
      <c r="J131" s="210">
        <f>ROUND(I131*H131,2)</f>
        <v>0</v>
      </c>
      <c r="K131" s="211"/>
      <c r="L131" s="43"/>
      <c r="M131" s="212" t="s">
        <v>19</v>
      </c>
      <c r="N131" s="213" t="s">
        <v>43</v>
      </c>
      <c r="O131" s="83"/>
      <c r="P131" s="214">
        <f>O131*H131</f>
        <v>0</v>
      </c>
      <c r="Q131" s="214">
        <v>0</v>
      </c>
      <c r="R131" s="214">
        <f>Q131*H131</f>
        <v>0</v>
      </c>
      <c r="S131" s="214">
        <v>2.2000000000000002</v>
      </c>
      <c r="T131" s="215">
        <f>S131*H131</f>
        <v>0.22000000000000003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6" t="s">
        <v>130</v>
      </c>
      <c r="AT131" s="216" t="s">
        <v>126</v>
      </c>
      <c r="AU131" s="216" t="s">
        <v>82</v>
      </c>
      <c r="AY131" s="16" t="s">
        <v>123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6" t="s">
        <v>80</v>
      </c>
      <c r="BK131" s="217">
        <f>ROUND(I131*H131,2)</f>
        <v>0</v>
      </c>
      <c r="BL131" s="16" t="s">
        <v>130</v>
      </c>
      <c r="BM131" s="216" t="s">
        <v>559</v>
      </c>
    </row>
    <row r="132" s="2" customFormat="1">
      <c r="A132" s="37"/>
      <c r="B132" s="38"/>
      <c r="C132" s="39"/>
      <c r="D132" s="218" t="s">
        <v>132</v>
      </c>
      <c r="E132" s="39"/>
      <c r="F132" s="219" t="s">
        <v>339</v>
      </c>
      <c r="G132" s="39"/>
      <c r="H132" s="39"/>
      <c r="I132" s="220"/>
      <c r="J132" s="39"/>
      <c r="K132" s="39"/>
      <c r="L132" s="43"/>
      <c r="M132" s="221"/>
      <c r="N132" s="222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132</v>
      </c>
      <c r="AU132" s="16" t="s">
        <v>82</v>
      </c>
    </row>
    <row r="133" s="2" customFormat="1" ht="24.15" customHeight="1">
      <c r="A133" s="37"/>
      <c r="B133" s="38"/>
      <c r="C133" s="204" t="s">
        <v>243</v>
      </c>
      <c r="D133" s="204" t="s">
        <v>126</v>
      </c>
      <c r="E133" s="205" t="s">
        <v>560</v>
      </c>
      <c r="F133" s="206" t="s">
        <v>561</v>
      </c>
      <c r="G133" s="207" t="s">
        <v>129</v>
      </c>
      <c r="H133" s="208">
        <v>3</v>
      </c>
      <c r="I133" s="209"/>
      <c r="J133" s="210">
        <f>ROUND(I133*H133,2)</f>
        <v>0</v>
      </c>
      <c r="K133" s="211"/>
      <c r="L133" s="43"/>
      <c r="M133" s="212" t="s">
        <v>19</v>
      </c>
      <c r="N133" s="213" t="s">
        <v>43</v>
      </c>
      <c r="O133" s="83"/>
      <c r="P133" s="214">
        <f>O133*H133</f>
        <v>0</v>
      </c>
      <c r="Q133" s="214">
        <v>0</v>
      </c>
      <c r="R133" s="214">
        <f>Q133*H133</f>
        <v>0</v>
      </c>
      <c r="S133" s="214">
        <v>0.012</v>
      </c>
      <c r="T133" s="215">
        <f>S133*H133</f>
        <v>0.036000000000000004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6" t="s">
        <v>130</v>
      </c>
      <c r="AT133" s="216" t="s">
        <v>126</v>
      </c>
      <c r="AU133" s="216" t="s">
        <v>82</v>
      </c>
      <c r="AY133" s="16" t="s">
        <v>123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6" t="s">
        <v>80</v>
      </c>
      <c r="BK133" s="217">
        <f>ROUND(I133*H133,2)</f>
        <v>0</v>
      </c>
      <c r="BL133" s="16" t="s">
        <v>130</v>
      </c>
      <c r="BM133" s="216" t="s">
        <v>562</v>
      </c>
    </row>
    <row r="134" s="2" customFormat="1">
      <c r="A134" s="37"/>
      <c r="B134" s="38"/>
      <c r="C134" s="39"/>
      <c r="D134" s="218" t="s">
        <v>132</v>
      </c>
      <c r="E134" s="39"/>
      <c r="F134" s="219" t="s">
        <v>563</v>
      </c>
      <c r="G134" s="39"/>
      <c r="H134" s="39"/>
      <c r="I134" s="220"/>
      <c r="J134" s="39"/>
      <c r="K134" s="39"/>
      <c r="L134" s="43"/>
      <c r="M134" s="221"/>
      <c r="N134" s="222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132</v>
      </c>
      <c r="AU134" s="16" t="s">
        <v>82</v>
      </c>
    </row>
    <row r="135" s="2" customFormat="1" ht="24.15" customHeight="1">
      <c r="A135" s="37"/>
      <c r="B135" s="38"/>
      <c r="C135" s="204" t="s">
        <v>248</v>
      </c>
      <c r="D135" s="204" t="s">
        <v>126</v>
      </c>
      <c r="E135" s="205" t="s">
        <v>365</v>
      </c>
      <c r="F135" s="206" t="s">
        <v>366</v>
      </c>
      <c r="G135" s="207" t="s">
        <v>367</v>
      </c>
      <c r="H135" s="208">
        <v>0.25600000000000001</v>
      </c>
      <c r="I135" s="209"/>
      <c r="J135" s="210">
        <f>ROUND(I135*H135,2)</f>
        <v>0</v>
      </c>
      <c r="K135" s="211"/>
      <c r="L135" s="43"/>
      <c r="M135" s="212" t="s">
        <v>19</v>
      </c>
      <c r="N135" s="213" t="s">
        <v>43</v>
      </c>
      <c r="O135" s="83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6" t="s">
        <v>130</v>
      </c>
      <c r="AT135" s="216" t="s">
        <v>126</v>
      </c>
      <c r="AU135" s="216" t="s">
        <v>82</v>
      </c>
      <c r="AY135" s="16" t="s">
        <v>123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6" t="s">
        <v>80</v>
      </c>
      <c r="BK135" s="217">
        <f>ROUND(I135*H135,2)</f>
        <v>0</v>
      </c>
      <c r="BL135" s="16" t="s">
        <v>130</v>
      </c>
      <c r="BM135" s="216" t="s">
        <v>564</v>
      </c>
    </row>
    <row r="136" s="2" customFormat="1">
      <c r="A136" s="37"/>
      <c r="B136" s="38"/>
      <c r="C136" s="39"/>
      <c r="D136" s="218" t="s">
        <v>132</v>
      </c>
      <c r="E136" s="39"/>
      <c r="F136" s="219" t="s">
        <v>369</v>
      </c>
      <c r="G136" s="39"/>
      <c r="H136" s="39"/>
      <c r="I136" s="220"/>
      <c r="J136" s="39"/>
      <c r="K136" s="39"/>
      <c r="L136" s="43"/>
      <c r="M136" s="221"/>
      <c r="N136" s="222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132</v>
      </c>
      <c r="AU136" s="16" t="s">
        <v>82</v>
      </c>
    </row>
    <row r="137" s="2" customFormat="1" ht="37.8" customHeight="1">
      <c r="A137" s="37"/>
      <c r="B137" s="38"/>
      <c r="C137" s="204" t="s">
        <v>252</v>
      </c>
      <c r="D137" s="204" t="s">
        <v>126</v>
      </c>
      <c r="E137" s="205" t="s">
        <v>371</v>
      </c>
      <c r="F137" s="206" t="s">
        <v>372</v>
      </c>
      <c r="G137" s="207" t="s">
        <v>367</v>
      </c>
      <c r="H137" s="208">
        <v>6.1440000000000001</v>
      </c>
      <c r="I137" s="209"/>
      <c r="J137" s="210">
        <f>ROUND(I137*H137,2)</f>
        <v>0</v>
      </c>
      <c r="K137" s="211"/>
      <c r="L137" s="43"/>
      <c r="M137" s="212" t="s">
        <v>19</v>
      </c>
      <c r="N137" s="213" t="s">
        <v>43</v>
      </c>
      <c r="O137" s="83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6" t="s">
        <v>130</v>
      </c>
      <c r="AT137" s="216" t="s">
        <v>126</v>
      </c>
      <c r="AU137" s="216" t="s">
        <v>82</v>
      </c>
      <c r="AY137" s="16" t="s">
        <v>123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6" t="s">
        <v>80</v>
      </c>
      <c r="BK137" s="217">
        <f>ROUND(I137*H137,2)</f>
        <v>0</v>
      </c>
      <c r="BL137" s="16" t="s">
        <v>130</v>
      </c>
      <c r="BM137" s="216" t="s">
        <v>565</v>
      </c>
    </row>
    <row r="138" s="2" customFormat="1">
      <c r="A138" s="37"/>
      <c r="B138" s="38"/>
      <c r="C138" s="39"/>
      <c r="D138" s="218" t="s">
        <v>132</v>
      </c>
      <c r="E138" s="39"/>
      <c r="F138" s="219" t="s">
        <v>374</v>
      </c>
      <c r="G138" s="39"/>
      <c r="H138" s="39"/>
      <c r="I138" s="220"/>
      <c r="J138" s="39"/>
      <c r="K138" s="39"/>
      <c r="L138" s="43"/>
      <c r="M138" s="221"/>
      <c r="N138" s="222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132</v>
      </c>
      <c r="AU138" s="16" t="s">
        <v>82</v>
      </c>
    </row>
    <row r="139" s="2" customFormat="1" ht="55.5" customHeight="1">
      <c r="A139" s="37"/>
      <c r="B139" s="38"/>
      <c r="C139" s="204" t="s">
        <v>257</v>
      </c>
      <c r="D139" s="204" t="s">
        <v>126</v>
      </c>
      <c r="E139" s="205" t="s">
        <v>381</v>
      </c>
      <c r="F139" s="206" t="s">
        <v>382</v>
      </c>
      <c r="G139" s="207" t="s">
        <v>367</v>
      </c>
      <c r="H139" s="208">
        <v>0.25600000000000001</v>
      </c>
      <c r="I139" s="209"/>
      <c r="J139" s="210">
        <f>ROUND(I139*H139,2)</f>
        <v>0</v>
      </c>
      <c r="K139" s="211"/>
      <c r="L139" s="43"/>
      <c r="M139" s="212" t="s">
        <v>19</v>
      </c>
      <c r="N139" s="213" t="s">
        <v>43</v>
      </c>
      <c r="O139" s="83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6" t="s">
        <v>130</v>
      </c>
      <c r="AT139" s="216" t="s">
        <v>126</v>
      </c>
      <c r="AU139" s="216" t="s">
        <v>82</v>
      </c>
      <c r="AY139" s="16" t="s">
        <v>123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6" t="s">
        <v>80</v>
      </c>
      <c r="BK139" s="217">
        <f>ROUND(I139*H139,2)</f>
        <v>0</v>
      </c>
      <c r="BL139" s="16" t="s">
        <v>130</v>
      </c>
      <c r="BM139" s="216" t="s">
        <v>566</v>
      </c>
    </row>
    <row r="140" s="2" customFormat="1">
      <c r="A140" s="37"/>
      <c r="B140" s="38"/>
      <c r="C140" s="39"/>
      <c r="D140" s="218" t="s">
        <v>132</v>
      </c>
      <c r="E140" s="39"/>
      <c r="F140" s="219" t="s">
        <v>384</v>
      </c>
      <c r="G140" s="39"/>
      <c r="H140" s="39"/>
      <c r="I140" s="220"/>
      <c r="J140" s="39"/>
      <c r="K140" s="39"/>
      <c r="L140" s="43"/>
      <c r="M140" s="221"/>
      <c r="N140" s="222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132</v>
      </c>
      <c r="AU140" s="16" t="s">
        <v>82</v>
      </c>
    </row>
    <row r="141" s="2" customFormat="1" ht="44.25" customHeight="1">
      <c r="A141" s="37"/>
      <c r="B141" s="38"/>
      <c r="C141" s="204" t="s">
        <v>262</v>
      </c>
      <c r="D141" s="204" t="s">
        <v>126</v>
      </c>
      <c r="E141" s="205" t="s">
        <v>386</v>
      </c>
      <c r="F141" s="206" t="s">
        <v>387</v>
      </c>
      <c r="G141" s="207" t="s">
        <v>367</v>
      </c>
      <c r="H141" s="208">
        <v>0.12</v>
      </c>
      <c r="I141" s="209"/>
      <c r="J141" s="210">
        <f>ROUND(I141*H141,2)</f>
        <v>0</v>
      </c>
      <c r="K141" s="211"/>
      <c r="L141" s="43"/>
      <c r="M141" s="212" t="s">
        <v>19</v>
      </c>
      <c r="N141" s="213" t="s">
        <v>43</v>
      </c>
      <c r="O141" s="83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6" t="s">
        <v>130</v>
      </c>
      <c r="AT141" s="216" t="s">
        <v>126</v>
      </c>
      <c r="AU141" s="216" t="s">
        <v>82</v>
      </c>
      <c r="AY141" s="16" t="s">
        <v>123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6" t="s">
        <v>80</v>
      </c>
      <c r="BK141" s="217">
        <f>ROUND(I141*H141,2)</f>
        <v>0</v>
      </c>
      <c r="BL141" s="16" t="s">
        <v>130</v>
      </c>
      <c r="BM141" s="216" t="s">
        <v>567</v>
      </c>
    </row>
    <row r="142" s="2" customFormat="1">
      <c r="A142" s="37"/>
      <c r="B142" s="38"/>
      <c r="C142" s="39"/>
      <c r="D142" s="218" t="s">
        <v>132</v>
      </c>
      <c r="E142" s="39"/>
      <c r="F142" s="219" t="s">
        <v>389</v>
      </c>
      <c r="G142" s="39"/>
      <c r="H142" s="39"/>
      <c r="I142" s="220"/>
      <c r="J142" s="39"/>
      <c r="K142" s="39"/>
      <c r="L142" s="43"/>
      <c r="M142" s="221"/>
      <c r="N142" s="222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132</v>
      </c>
      <c r="AU142" s="16" t="s">
        <v>82</v>
      </c>
    </row>
    <row r="143" s="2" customFormat="1" ht="44.25" customHeight="1">
      <c r="A143" s="37"/>
      <c r="B143" s="38"/>
      <c r="C143" s="204" t="s">
        <v>267</v>
      </c>
      <c r="D143" s="204" t="s">
        <v>126</v>
      </c>
      <c r="E143" s="205" t="s">
        <v>391</v>
      </c>
      <c r="F143" s="206" t="s">
        <v>392</v>
      </c>
      <c r="G143" s="207" t="s">
        <v>367</v>
      </c>
      <c r="H143" s="208">
        <v>0.35999999999999999</v>
      </c>
      <c r="I143" s="209"/>
      <c r="J143" s="210">
        <f>ROUND(I143*H143,2)</f>
        <v>0</v>
      </c>
      <c r="K143" s="211"/>
      <c r="L143" s="43"/>
      <c r="M143" s="212" t="s">
        <v>19</v>
      </c>
      <c r="N143" s="213" t="s">
        <v>43</v>
      </c>
      <c r="O143" s="83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6" t="s">
        <v>130</v>
      </c>
      <c r="AT143" s="216" t="s">
        <v>126</v>
      </c>
      <c r="AU143" s="216" t="s">
        <v>82</v>
      </c>
      <c r="AY143" s="16" t="s">
        <v>123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6" t="s">
        <v>80</v>
      </c>
      <c r="BK143" s="217">
        <f>ROUND(I143*H143,2)</f>
        <v>0</v>
      </c>
      <c r="BL143" s="16" t="s">
        <v>130</v>
      </c>
      <c r="BM143" s="216" t="s">
        <v>568</v>
      </c>
    </row>
    <row r="144" s="2" customFormat="1">
      <c r="A144" s="37"/>
      <c r="B144" s="38"/>
      <c r="C144" s="39"/>
      <c r="D144" s="218" t="s">
        <v>132</v>
      </c>
      <c r="E144" s="39"/>
      <c r="F144" s="219" t="s">
        <v>394</v>
      </c>
      <c r="G144" s="39"/>
      <c r="H144" s="39"/>
      <c r="I144" s="220"/>
      <c r="J144" s="39"/>
      <c r="K144" s="39"/>
      <c r="L144" s="43"/>
      <c r="M144" s="221"/>
      <c r="N144" s="222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132</v>
      </c>
      <c r="AU144" s="16" t="s">
        <v>82</v>
      </c>
    </row>
    <row r="145" s="12" customFormat="1" ht="25.92" customHeight="1">
      <c r="A145" s="12"/>
      <c r="B145" s="188"/>
      <c r="C145" s="189"/>
      <c r="D145" s="190" t="s">
        <v>71</v>
      </c>
      <c r="E145" s="191" t="s">
        <v>569</v>
      </c>
      <c r="F145" s="191" t="s">
        <v>570</v>
      </c>
      <c r="G145" s="189"/>
      <c r="H145" s="189"/>
      <c r="I145" s="192"/>
      <c r="J145" s="193">
        <f>BK145</f>
        <v>0</v>
      </c>
      <c r="K145" s="189"/>
      <c r="L145" s="194"/>
      <c r="M145" s="195"/>
      <c r="N145" s="196"/>
      <c r="O145" s="196"/>
      <c r="P145" s="197">
        <f>SUM(P146:P147)</f>
        <v>0</v>
      </c>
      <c r="Q145" s="196"/>
      <c r="R145" s="197">
        <f>SUM(R146:R147)</f>
        <v>0</v>
      </c>
      <c r="S145" s="196"/>
      <c r="T145" s="198">
        <f>SUM(T146:T147)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99" t="s">
        <v>142</v>
      </c>
      <c r="AT145" s="200" t="s">
        <v>71</v>
      </c>
      <c r="AU145" s="200" t="s">
        <v>72</v>
      </c>
      <c r="AY145" s="199" t="s">
        <v>123</v>
      </c>
      <c r="BK145" s="201">
        <f>SUM(BK146:BK147)</f>
        <v>0</v>
      </c>
    </row>
    <row r="146" s="2" customFormat="1" ht="37.8" customHeight="1">
      <c r="A146" s="37"/>
      <c r="B146" s="38"/>
      <c r="C146" s="204" t="s">
        <v>272</v>
      </c>
      <c r="D146" s="204" t="s">
        <v>126</v>
      </c>
      <c r="E146" s="205" t="s">
        <v>571</v>
      </c>
      <c r="F146" s="206" t="s">
        <v>572</v>
      </c>
      <c r="G146" s="207" t="s">
        <v>573</v>
      </c>
      <c r="H146" s="208">
        <v>10</v>
      </c>
      <c r="I146" s="209"/>
      <c r="J146" s="210">
        <f>ROUND(I146*H146,2)</f>
        <v>0</v>
      </c>
      <c r="K146" s="211"/>
      <c r="L146" s="43"/>
      <c r="M146" s="212" t="s">
        <v>19</v>
      </c>
      <c r="N146" s="213" t="s">
        <v>43</v>
      </c>
      <c r="O146" s="83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6" t="s">
        <v>574</v>
      </c>
      <c r="AT146" s="216" t="s">
        <v>126</v>
      </c>
      <c r="AU146" s="216" t="s">
        <v>80</v>
      </c>
      <c r="AY146" s="16" t="s">
        <v>123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6" t="s">
        <v>80</v>
      </c>
      <c r="BK146" s="217">
        <f>ROUND(I146*H146,2)</f>
        <v>0</v>
      </c>
      <c r="BL146" s="16" t="s">
        <v>574</v>
      </c>
      <c r="BM146" s="216" t="s">
        <v>575</v>
      </c>
    </row>
    <row r="147" s="2" customFormat="1">
      <c r="A147" s="37"/>
      <c r="B147" s="38"/>
      <c r="C147" s="39"/>
      <c r="D147" s="218" t="s">
        <v>132</v>
      </c>
      <c r="E147" s="39"/>
      <c r="F147" s="219" t="s">
        <v>576</v>
      </c>
      <c r="G147" s="39"/>
      <c r="H147" s="39"/>
      <c r="I147" s="220"/>
      <c r="J147" s="39"/>
      <c r="K147" s="39"/>
      <c r="L147" s="43"/>
      <c r="M147" s="221"/>
      <c r="N147" s="222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132</v>
      </c>
      <c r="AU147" s="16" t="s">
        <v>80</v>
      </c>
    </row>
    <row r="148" s="12" customFormat="1" ht="25.92" customHeight="1">
      <c r="A148" s="12"/>
      <c r="B148" s="188"/>
      <c r="C148" s="189"/>
      <c r="D148" s="190" t="s">
        <v>71</v>
      </c>
      <c r="E148" s="191" t="s">
        <v>415</v>
      </c>
      <c r="F148" s="191" t="s">
        <v>416</v>
      </c>
      <c r="G148" s="189"/>
      <c r="H148" s="189"/>
      <c r="I148" s="192"/>
      <c r="J148" s="193">
        <f>BK148</f>
        <v>0</v>
      </c>
      <c r="K148" s="189"/>
      <c r="L148" s="194"/>
      <c r="M148" s="195"/>
      <c r="N148" s="196"/>
      <c r="O148" s="196"/>
      <c r="P148" s="197">
        <f>P149+P154+P159+P162</f>
        <v>0</v>
      </c>
      <c r="Q148" s="196"/>
      <c r="R148" s="197">
        <f>R149+R154+R159+R162</f>
        <v>0</v>
      </c>
      <c r="S148" s="196"/>
      <c r="T148" s="198">
        <f>T149+T154+T159+T162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99" t="s">
        <v>146</v>
      </c>
      <c r="AT148" s="200" t="s">
        <v>71</v>
      </c>
      <c r="AU148" s="200" t="s">
        <v>72</v>
      </c>
      <c r="AY148" s="199" t="s">
        <v>123</v>
      </c>
      <c r="BK148" s="201">
        <f>BK149+BK154+BK159+BK162</f>
        <v>0</v>
      </c>
    </row>
    <row r="149" s="12" customFormat="1" ht="22.8" customHeight="1">
      <c r="A149" s="12"/>
      <c r="B149" s="188"/>
      <c r="C149" s="189"/>
      <c r="D149" s="190" t="s">
        <v>71</v>
      </c>
      <c r="E149" s="202" t="s">
        <v>417</v>
      </c>
      <c r="F149" s="202" t="s">
        <v>418</v>
      </c>
      <c r="G149" s="189"/>
      <c r="H149" s="189"/>
      <c r="I149" s="192"/>
      <c r="J149" s="203">
        <f>BK149</f>
        <v>0</v>
      </c>
      <c r="K149" s="189"/>
      <c r="L149" s="194"/>
      <c r="M149" s="195"/>
      <c r="N149" s="196"/>
      <c r="O149" s="196"/>
      <c r="P149" s="197">
        <f>SUM(P150:P153)</f>
        <v>0</v>
      </c>
      <c r="Q149" s="196"/>
      <c r="R149" s="197">
        <f>SUM(R150:R153)</f>
        <v>0</v>
      </c>
      <c r="S149" s="196"/>
      <c r="T149" s="198">
        <f>SUM(T150:T153)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99" t="s">
        <v>146</v>
      </c>
      <c r="AT149" s="200" t="s">
        <v>71</v>
      </c>
      <c r="AU149" s="200" t="s">
        <v>80</v>
      </c>
      <c r="AY149" s="199" t="s">
        <v>123</v>
      </c>
      <c r="BK149" s="201">
        <f>SUM(BK150:BK153)</f>
        <v>0</v>
      </c>
    </row>
    <row r="150" s="2" customFormat="1" ht="16.5" customHeight="1">
      <c r="A150" s="37"/>
      <c r="B150" s="38"/>
      <c r="C150" s="204" t="s">
        <v>277</v>
      </c>
      <c r="D150" s="204" t="s">
        <v>126</v>
      </c>
      <c r="E150" s="205" t="s">
        <v>420</v>
      </c>
      <c r="F150" s="206" t="s">
        <v>421</v>
      </c>
      <c r="G150" s="207" t="s">
        <v>300</v>
      </c>
      <c r="H150" s="208">
        <v>1</v>
      </c>
      <c r="I150" s="209"/>
      <c r="J150" s="210">
        <f>ROUND(I150*H150,2)</f>
        <v>0</v>
      </c>
      <c r="K150" s="211"/>
      <c r="L150" s="43"/>
      <c r="M150" s="212" t="s">
        <v>19</v>
      </c>
      <c r="N150" s="213" t="s">
        <v>43</v>
      </c>
      <c r="O150" s="83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16" t="s">
        <v>422</v>
      </c>
      <c r="AT150" s="216" t="s">
        <v>126</v>
      </c>
      <c r="AU150" s="216" t="s">
        <v>82</v>
      </c>
      <c r="AY150" s="16" t="s">
        <v>123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6" t="s">
        <v>80</v>
      </c>
      <c r="BK150" s="217">
        <f>ROUND(I150*H150,2)</f>
        <v>0</v>
      </c>
      <c r="BL150" s="16" t="s">
        <v>422</v>
      </c>
      <c r="BM150" s="216" t="s">
        <v>577</v>
      </c>
    </row>
    <row r="151" s="2" customFormat="1">
      <c r="A151" s="37"/>
      <c r="B151" s="38"/>
      <c r="C151" s="39"/>
      <c r="D151" s="218" t="s">
        <v>132</v>
      </c>
      <c r="E151" s="39"/>
      <c r="F151" s="219" t="s">
        <v>424</v>
      </c>
      <c r="G151" s="39"/>
      <c r="H151" s="39"/>
      <c r="I151" s="220"/>
      <c r="J151" s="39"/>
      <c r="K151" s="39"/>
      <c r="L151" s="43"/>
      <c r="M151" s="221"/>
      <c r="N151" s="222"/>
      <c r="O151" s="83"/>
      <c r="P151" s="83"/>
      <c r="Q151" s="83"/>
      <c r="R151" s="83"/>
      <c r="S151" s="83"/>
      <c r="T151" s="84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132</v>
      </c>
      <c r="AU151" s="16" t="s">
        <v>82</v>
      </c>
    </row>
    <row r="152" s="2" customFormat="1" ht="49.05" customHeight="1">
      <c r="A152" s="37"/>
      <c r="B152" s="38"/>
      <c r="C152" s="204" t="s">
        <v>282</v>
      </c>
      <c r="D152" s="204" t="s">
        <v>126</v>
      </c>
      <c r="E152" s="205" t="s">
        <v>426</v>
      </c>
      <c r="F152" s="206" t="s">
        <v>427</v>
      </c>
      <c r="G152" s="207" t="s">
        <v>129</v>
      </c>
      <c r="H152" s="208">
        <v>1</v>
      </c>
      <c r="I152" s="209"/>
      <c r="J152" s="210">
        <f>ROUND(I152*H152,2)</f>
        <v>0</v>
      </c>
      <c r="K152" s="211"/>
      <c r="L152" s="43"/>
      <c r="M152" s="212" t="s">
        <v>19</v>
      </c>
      <c r="N152" s="213" t="s">
        <v>43</v>
      </c>
      <c r="O152" s="83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16" t="s">
        <v>130</v>
      </c>
      <c r="AT152" s="216" t="s">
        <v>126</v>
      </c>
      <c r="AU152" s="216" t="s">
        <v>82</v>
      </c>
      <c r="AY152" s="16" t="s">
        <v>123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6" t="s">
        <v>80</v>
      </c>
      <c r="BK152" s="217">
        <f>ROUND(I152*H152,2)</f>
        <v>0</v>
      </c>
      <c r="BL152" s="16" t="s">
        <v>130</v>
      </c>
      <c r="BM152" s="216" t="s">
        <v>578</v>
      </c>
    </row>
    <row r="153" s="2" customFormat="1">
      <c r="A153" s="37"/>
      <c r="B153" s="38"/>
      <c r="C153" s="39"/>
      <c r="D153" s="218" t="s">
        <v>132</v>
      </c>
      <c r="E153" s="39"/>
      <c r="F153" s="219" t="s">
        <v>429</v>
      </c>
      <c r="G153" s="39"/>
      <c r="H153" s="39"/>
      <c r="I153" s="220"/>
      <c r="J153" s="39"/>
      <c r="K153" s="39"/>
      <c r="L153" s="43"/>
      <c r="M153" s="221"/>
      <c r="N153" s="222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132</v>
      </c>
      <c r="AU153" s="16" t="s">
        <v>82</v>
      </c>
    </row>
    <row r="154" s="12" customFormat="1" ht="22.8" customHeight="1">
      <c r="A154" s="12"/>
      <c r="B154" s="188"/>
      <c r="C154" s="189"/>
      <c r="D154" s="190" t="s">
        <v>71</v>
      </c>
      <c r="E154" s="202" t="s">
        <v>430</v>
      </c>
      <c r="F154" s="202" t="s">
        <v>431</v>
      </c>
      <c r="G154" s="189"/>
      <c r="H154" s="189"/>
      <c r="I154" s="192"/>
      <c r="J154" s="203">
        <f>BK154</f>
        <v>0</v>
      </c>
      <c r="K154" s="189"/>
      <c r="L154" s="194"/>
      <c r="M154" s="195"/>
      <c r="N154" s="196"/>
      <c r="O154" s="196"/>
      <c r="P154" s="197">
        <f>SUM(P155:P158)</f>
        <v>0</v>
      </c>
      <c r="Q154" s="196"/>
      <c r="R154" s="197">
        <f>SUM(R155:R158)</f>
        <v>0</v>
      </c>
      <c r="S154" s="196"/>
      <c r="T154" s="198">
        <f>SUM(T155:T158)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99" t="s">
        <v>146</v>
      </c>
      <c r="AT154" s="200" t="s">
        <v>71</v>
      </c>
      <c r="AU154" s="200" t="s">
        <v>80</v>
      </c>
      <c r="AY154" s="199" t="s">
        <v>123</v>
      </c>
      <c r="BK154" s="201">
        <f>SUM(BK155:BK158)</f>
        <v>0</v>
      </c>
    </row>
    <row r="155" s="2" customFormat="1" ht="16.5" customHeight="1">
      <c r="A155" s="37"/>
      <c r="B155" s="38"/>
      <c r="C155" s="204" t="s">
        <v>287</v>
      </c>
      <c r="D155" s="204" t="s">
        <v>126</v>
      </c>
      <c r="E155" s="205" t="s">
        <v>433</v>
      </c>
      <c r="F155" s="206" t="s">
        <v>431</v>
      </c>
      <c r="G155" s="207" t="s">
        <v>300</v>
      </c>
      <c r="H155" s="208">
        <v>1</v>
      </c>
      <c r="I155" s="209"/>
      <c r="J155" s="210">
        <f>ROUND(I155*H155,2)</f>
        <v>0</v>
      </c>
      <c r="K155" s="211"/>
      <c r="L155" s="43"/>
      <c r="M155" s="212" t="s">
        <v>19</v>
      </c>
      <c r="N155" s="213" t="s">
        <v>43</v>
      </c>
      <c r="O155" s="83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6" t="s">
        <v>422</v>
      </c>
      <c r="AT155" s="216" t="s">
        <v>126</v>
      </c>
      <c r="AU155" s="216" t="s">
        <v>82</v>
      </c>
      <c r="AY155" s="16" t="s">
        <v>123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6" t="s">
        <v>80</v>
      </c>
      <c r="BK155" s="217">
        <f>ROUND(I155*H155,2)</f>
        <v>0</v>
      </c>
      <c r="BL155" s="16" t="s">
        <v>422</v>
      </c>
      <c r="BM155" s="216" t="s">
        <v>579</v>
      </c>
    </row>
    <row r="156" s="2" customFormat="1">
      <c r="A156" s="37"/>
      <c r="B156" s="38"/>
      <c r="C156" s="39"/>
      <c r="D156" s="218" t="s">
        <v>132</v>
      </c>
      <c r="E156" s="39"/>
      <c r="F156" s="219" t="s">
        <v>435</v>
      </c>
      <c r="G156" s="39"/>
      <c r="H156" s="39"/>
      <c r="I156" s="220"/>
      <c r="J156" s="39"/>
      <c r="K156" s="39"/>
      <c r="L156" s="43"/>
      <c r="M156" s="221"/>
      <c r="N156" s="222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132</v>
      </c>
      <c r="AU156" s="16" t="s">
        <v>82</v>
      </c>
    </row>
    <row r="157" s="2" customFormat="1" ht="16.5" customHeight="1">
      <c r="A157" s="37"/>
      <c r="B157" s="38"/>
      <c r="C157" s="204" t="s">
        <v>292</v>
      </c>
      <c r="D157" s="204" t="s">
        <v>126</v>
      </c>
      <c r="E157" s="205" t="s">
        <v>436</v>
      </c>
      <c r="F157" s="206" t="s">
        <v>437</v>
      </c>
      <c r="G157" s="207" t="s">
        <v>300</v>
      </c>
      <c r="H157" s="208">
        <v>1</v>
      </c>
      <c r="I157" s="209"/>
      <c r="J157" s="210">
        <f>ROUND(I157*H157,2)</f>
        <v>0</v>
      </c>
      <c r="K157" s="211"/>
      <c r="L157" s="43"/>
      <c r="M157" s="212" t="s">
        <v>19</v>
      </c>
      <c r="N157" s="213" t="s">
        <v>43</v>
      </c>
      <c r="O157" s="83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6" t="s">
        <v>422</v>
      </c>
      <c r="AT157" s="216" t="s">
        <v>126</v>
      </c>
      <c r="AU157" s="216" t="s">
        <v>82</v>
      </c>
      <c r="AY157" s="16" t="s">
        <v>123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6" t="s">
        <v>80</v>
      </c>
      <c r="BK157" s="217">
        <f>ROUND(I157*H157,2)</f>
        <v>0</v>
      </c>
      <c r="BL157" s="16" t="s">
        <v>422</v>
      </c>
      <c r="BM157" s="216" t="s">
        <v>580</v>
      </c>
    </row>
    <row r="158" s="2" customFormat="1">
      <c r="A158" s="37"/>
      <c r="B158" s="38"/>
      <c r="C158" s="39"/>
      <c r="D158" s="218" t="s">
        <v>132</v>
      </c>
      <c r="E158" s="39"/>
      <c r="F158" s="219" t="s">
        <v>439</v>
      </c>
      <c r="G158" s="39"/>
      <c r="H158" s="39"/>
      <c r="I158" s="220"/>
      <c r="J158" s="39"/>
      <c r="K158" s="39"/>
      <c r="L158" s="43"/>
      <c r="M158" s="221"/>
      <c r="N158" s="222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132</v>
      </c>
      <c r="AU158" s="16" t="s">
        <v>82</v>
      </c>
    </row>
    <row r="159" s="12" customFormat="1" ht="22.8" customHeight="1">
      <c r="A159" s="12"/>
      <c r="B159" s="188"/>
      <c r="C159" s="189"/>
      <c r="D159" s="190" t="s">
        <v>71</v>
      </c>
      <c r="E159" s="202" t="s">
        <v>440</v>
      </c>
      <c r="F159" s="202" t="s">
        <v>441</v>
      </c>
      <c r="G159" s="189"/>
      <c r="H159" s="189"/>
      <c r="I159" s="192"/>
      <c r="J159" s="203">
        <f>BK159</f>
        <v>0</v>
      </c>
      <c r="K159" s="189"/>
      <c r="L159" s="194"/>
      <c r="M159" s="195"/>
      <c r="N159" s="196"/>
      <c r="O159" s="196"/>
      <c r="P159" s="197">
        <f>SUM(P160:P161)</f>
        <v>0</v>
      </c>
      <c r="Q159" s="196"/>
      <c r="R159" s="197">
        <f>SUM(R160:R161)</f>
        <v>0</v>
      </c>
      <c r="S159" s="196"/>
      <c r="T159" s="198">
        <f>SUM(T160:T161)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99" t="s">
        <v>146</v>
      </c>
      <c r="AT159" s="200" t="s">
        <v>71</v>
      </c>
      <c r="AU159" s="200" t="s">
        <v>80</v>
      </c>
      <c r="AY159" s="199" t="s">
        <v>123</v>
      </c>
      <c r="BK159" s="201">
        <f>SUM(BK160:BK161)</f>
        <v>0</v>
      </c>
    </row>
    <row r="160" s="2" customFormat="1" ht="16.5" customHeight="1">
      <c r="A160" s="37"/>
      <c r="B160" s="38"/>
      <c r="C160" s="204" t="s">
        <v>297</v>
      </c>
      <c r="D160" s="204" t="s">
        <v>126</v>
      </c>
      <c r="E160" s="205" t="s">
        <v>443</v>
      </c>
      <c r="F160" s="206" t="s">
        <v>444</v>
      </c>
      <c r="G160" s="207" t="s">
        <v>300</v>
      </c>
      <c r="H160" s="208">
        <v>1</v>
      </c>
      <c r="I160" s="209"/>
      <c r="J160" s="210">
        <f>ROUND(I160*H160,2)</f>
        <v>0</v>
      </c>
      <c r="K160" s="211"/>
      <c r="L160" s="43"/>
      <c r="M160" s="212" t="s">
        <v>19</v>
      </c>
      <c r="N160" s="213" t="s">
        <v>43</v>
      </c>
      <c r="O160" s="83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16" t="s">
        <v>422</v>
      </c>
      <c r="AT160" s="216" t="s">
        <v>126</v>
      </c>
      <c r="AU160" s="216" t="s">
        <v>82</v>
      </c>
      <c r="AY160" s="16" t="s">
        <v>123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6" t="s">
        <v>80</v>
      </c>
      <c r="BK160" s="217">
        <f>ROUND(I160*H160,2)</f>
        <v>0</v>
      </c>
      <c r="BL160" s="16" t="s">
        <v>422</v>
      </c>
      <c r="BM160" s="216" t="s">
        <v>581</v>
      </c>
    </row>
    <row r="161" s="2" customFormat="1">
      <c r="A161" s="37"/>
      <c r="B161" s="38"/>
      <c r="C161" s="39"/>
      <c r="D161" s="218" t="s">
        <v>132</v>
      </c>
      <c r="E161" s="39"/>
      <c r="F161" s="219" t="s">
        <v>446</v>
      </c>
      <c r="G161" s="39"/>
      <c r="H161" s="39"/>
      <c r="I161" s="220"/>
      <c r="J161" s="39"/>
      <c r="K161" s="39"/>
      <c r="L161" s="43"/>
      <c r="M161" s="221"/>
      <c r="N161" s="222"/>
      <c r="O161" s="83"/>
      <c r="P161" s="83"/>
      <c r="Q161" s="83"/>
      <c r="R161" s="83"/>
      <c r="S161" s="83"/>
      <c r="T161" s="84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132</v>
      </c>
      <c r="AU161" s="16" t="s">
        <v>82</v>
      </c>
    </row>
    <row r="162" s="12" customFormat="1" ht="22.8" customHeight="1">
      <c r="A162" s="12"/>
      <c r="B162" s="188"/>
      <c r="C162" s="189"/>
      <c r="D162" s="190" t="s">
        <v>71</v>
      </c>
      <c r="E162" s="202" t="s">
        <v>447</v>
      </c>
      <c r="F162" s="202" t="s">
        <v>448</v>
      </c>
      <c r="G162" s="189"/>
      <c r="H162" s="189"/>
      <c r="I162" s="192"/>
      <c r="J162" s="203">
        <f>BK162</f>
        <v>0</v>
      </c>
      <c r="K162" s="189"/>
      <c r="L162" s="194"/>
      <c r="M162" s="195"/>
      <c r="N162" s="196"/>
      <c r="O162" s="196"/>
      <c r="P162" s="197">
        <f>SUM(P163:P164)</f>
        <v>0</v>
      </c>
      <c r="Q162" s="196"/>
      <c r="R162" s="197">
        <f>SUM(R163:R164)</f>
        <v>0</v>
      </c>
      <c r="S162" s="196"/>
      <c r="T162" s="198">
        <f>SUM(T163:T164)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99" t="s">
        <v>146</v>
      </c>
      <c r="AT162" s="200" t="s">
        <v>71</v>
      </c>
      <c r="AU162" s="200" t="s">
        <v>80</v>
      </c>
      <c r="AY162" s="199" t="s">
        <v>123</v>
      </c>
      <c r="BK162" s="201">
        <f>SUM(BK163:BK164)</f>
        <v>0</v>
      </c>
    </row>
    <row r="163" s="2" customFormat="1" ht="16.5" customHeight="1">
      <c r="A163" s="37"/>
      <c r="B163" s="38"/>
      <c r="C163" s="204" t="s">
        <v>304</v>
      </c>
      <c r="D163" s="204" t="s">
        <v>126</v>
      </c>
      <c r="E163" s="205" t="s">
        <v>450</v>
      </c>
      <c r="F163" s="206" t="s">
        <v>451</v>
      </c>
      <c r="G163" s="207" t="s">
        <v>452</v>
      </c>
      <c r="H163" s="208">
        <v>1</v>
      </c>
      <c r="I163" s="209"/>
      <c r="J163" s="210">
        <f>ROUND(I163*H163,2)</f>
        <v>0</v>
      </c>
      <c r="K163" s="211"/>
      <c r="L163" s="43"/>
      <c r="M163" s="212" t="s">
        <v>19</v>
      </c>
      <c r="N163" s="213" t="s">
        <v>43</v>
      </c>
      <c r="O163" s="83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6" t="s">
        <v>422</v>
      </c>
      <c r="AT163" s="216" t="s">
        <v>126</v>
      </c>
      <c r="AU163" s="216" t="s">
        <v>82</v>
      </c>
      <c r="AY163" s="16" t="s">
        <v>123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6" t="s">
        <v>80</v>
      </c>
      <c r="BK163" s="217">
        <f>ROUND(I163*H163,2)</f>
        <v>0</v>
      </c>
      <c r="BL163" s="16" t="s">
        <v>422</v>
      </c>
      <c r="BM163" s="216" t="s">
        <v>582</v>
      </c>
    </row>
    <row r="164" s="2" customFormat="1">
      <c r="A164" s="37"/>
      <c r="B164" s="38"/>
      <c r="C164" s="39"/>
      <c r="D164" s="218" t="s">
        <v>132</v>
      </c>
      <c r="E164" s="39"/>
      <c r="F164" s="219" t="s">
        <v>454</v>
      </c>
      <c r="G164" s="39"/>
      <c r="H164" s="39"/>
      <c r="I164" s="220"/>
      <c r="J164" s="39"/>
      <c r="K164" s="39"/>
      <c r="L164" s="43"/>
      <c r="M164" s="234"/>
      <c r="N164" s="235"/>
      <c r="O164" s="236"/>
      <c r="P164" s="236"/>
      <c r="Q164" s="236"/>
      <c r="R164" s="236"/>
      <c r="S164" s="236"/>
      <c r="T164" s="23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132</v>
      </c>
      <c r="AU164" s="16" t="s">
        <v>82</v>
      </c>
    </row>
    <row r="165" s="2" customFormat="1" ht="6.96" customHeight="1">
      <c r="A165" s="37"/>
      <c r="B165" s="58"/>
      <c r="C165" s="59"/>
      <c r="D165" s="59"/>
      <c r="E165" s="59"/>
      <c r="F165" s="59"/>
      <c r="G165" s="59"/>
      <c r="H165" s="59"/>
      <c r="I165" s="59"/>
      <c r="J165" s="59"/>
      <c r="K165" s="59"/>
      <c r="L165" s="43"/>
      <c r="M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</row>
  </sheetData>
  <sheetProtection sheet="1" autoFilter="0" formatColumns="0" formatRows="0" objects="1" scenarios="1" spinCount="100000" saltValue="Hl6kWyxH7B905QM/M52fJTw+PfMUp8qk8cV4MBQGokmPknl5AtmHjNP64RxH4Ib9pWEbPjt7QG4DGPxIzcGzCg==" hashValue="wxt3jmNmQLajKoICjap7/luQL8ia2S3byQ0q9cHnhy7XQ3TOREvAnX7GRnLvQx4mAEjrYZ+qO2EQG/mqeWtBSg==" algorithmName="SHA-512" password="CC7B"/>
  <autoFilter ref="C87:K164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5_01/210203901"/>
    <hyperlink ref="F97" r:id="rId2" display="https://podminky.urs.cz/item/CS_URS_2025_01/210204100"/>
    <hyperlink ref="F101" r:id="rId3" display="https://podminky.urs.cz/item/CS_URS_2025_01/210812011"/>
    <hyperlink ref="F104" r:id="rId4" display="https://podminky.urs.cz/item/CS_URS_2025_01/741110002"/>
    <hyperlink ref="F107" r:id="rId5" display="https://podminky.urs.cz/item/CS_URS_2025_01/460932132"/>
    <hyperlink ref="F110" r:id="rId6" display="https://podminky.urs.cz/item/CS_URS_2025_01/741910601"/>
    <hyperlink ref="F113" r:id="rId7" display="https://podminky.urs.cz/item/CS_URS_2025_01/741112022"/>
    <hyperlink ref="F116" r:id="rId8" display="https://podminky.urs.cz/item/CS_URS_2025_01/210100001"/>
    <hyperlink ref="F118" r:id="rId9" display="https://podminky.urs.cz/item/CS_URS_2025_01/218202016"/>
    <hyperlink ref="F120" r:id="rId10" display="https://podminky.urs.cz/item/CS_URS_2025_01/218204103"/>
    <hyperlink ref="F122" r:id="rId11" display="https://podminky.urs.cz/item/CS_URS_2025_01/218100001"/>
    <hyperlink ref="F124" r:id="rId12" display="https://podminky.urs.cz/item/CS_URS_2025_01/218900601"/>
    <hyperlink ref="F128" r:id="rId13" display="https://podminky.urs.cz/item/CS_URS_2025_01/460091112"/>
    <hyperlink ref="F130" r:id="rId14" display="https://podminky.urs.cz/item/CS_URS_2025_01/460641113"/>
    <hyperlink ref="F132" r:id="rId15" display="https://podminky.urs.cz/item/CS_URS_2025_01/468051121"/>
    <hyperlink ref="F134" r:id="rId16" display="https://podminky.urs.cz/item/CS_URS_2025_01/468081313"/>
    <hyperlink ref="F136" r:id="rId17" display="https://podminky.urs.cz/item/CS_URS_2025_01/469972111"/>
    <hyperlink ref="F138" r:id="rId18" display="https://podminky.urs.cz/item/CS_URS_2025_01/469972121"/>
    <hyperlink ref="F140" r:id="rId19" display="https://podminky.urs.cz/item/CS_URS_2025_01/469973114"/>
    <hyperlink ref="F142" r:id="rId20" display="https://podminky.urs.cz/item/CS_URS_2025_01/469973115"/>
    <hyperlink ref="F144" r:id="rId21" display="https://podminky.urs.cz/item/CS_URS_2025_01/469973116"/>
    <hyperlink ref="F147" r:id="rId22" display="https://podminky.urs.cz/item/CS_URS_2025_01/HZS2311"/>
    <hyperlink ref="F151" r:id="rId23" display="https://podminky.urs.cz/item/CS_URS_2025_01/013254000"/>
    <hyperlink ref="F153" r:id="rId24" display="https://podminky.urs.cz/item/CS_URS_2025_01/210280002"/>
    <hyperlink ref="F156" r:id="rId25" display="https://podminky.urs.cz/item/CS_URS_2025_01/030001000"/>
    <hyperlink ref="F158" r:id="rId26" display="https://podminky.urs.cz/item/CS_URS_2025_01/034303000"/>
    <hyperlink ref="F161" r:id="rId27" display="https://podminky.urs.cz/item/CS_URS_2025_01/045303000"/>
    <hyperlink ref="F164" r:id="rId28" display="https://podminky.urs.cz/item/CS_URS_2025_01/079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92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SÚS PK - výměna venkovního osvětlení (Ústecko)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93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583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1. 9. 2025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">
        <v>19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32</v>
      </c>
      <c r="F21" s="37"/>
      <c r="G21" s="37"/>
      <c r="H21" s="37"/>
      <c r="I21" s="131" t="s">
        <v>28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tr">
        <f>IF('Rekapitulace stavby'!E20="","",'Rekapitulace stavby'!E20)</f>
        <v xml:space="preserve"> </v>
      </c>
      <c r="F24" s="37"/>
      <c r="G24" s="37"/>
      <c r="H24" s="37"/>
      <c r="I24" s="131" t="s">
        <v>28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ROUND(J86,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ROUND((SUM(BE86:BE142)),  2)</f>
        <v>0</v>
      </c>
      <c r="G33" s="37"/>
      <c r="H33" s="37"/>
      <c r="I33" s="147">
        <v>0.20999999999999999</v>
      </c>
      <c r="J33" s="146">
        <f>ROUND(((SUM(BE86:BE142))*I33),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ROUND((SUM(BF86:BF142)),  2)</f>
        <v>0</v>
      </c>
      <c r="G34" s="37"/>
      <c r="H34" s="37"/>
      <c r="I34" s="147">
        <v>0.12</v>
      </c>
      <c r="J34" s="146">
        <f>ROUND(((SUM(BF86:BF142))*I34),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ROUND((SUM(BG86:BG142)),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ROUND((SUM(BH86:BH142)),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ROUND((SUM(BI86:BI142)),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95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SÚS PK - výměna venkovního osvětlení (Ústecko)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93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SO04 - Ústí nad Orlicí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Pardubický kraj</v>
      </c>
      <c r="G52" s="39"/>
      <c r="H52" s="39"/>
      <c r="I52" s="31" t="s">
        <v>23</v>
      </c>
      <c r="J52" s="71" t="str">
        <f>IF(J12="","",J12)</f>
        <v>1. 9. 2025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Správa a údržba silnic Pardubického kraj</v>
      </c>
      <c r="G54" s="39"/>
      <c r="H54" s="39"/>
      <c r="I54" s="31" t="s">
        <v>31</v>
      </c>
      <c r="J54" s="35" t="str">
        <f>E21</f>
        <v>Jaroslav Kulička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96</v>
      </c>
      <c r="D57" s="161"/>
      <c r="E57" s="161"/>
      <c r="F57" s="161"/>
      <c r="G57" s="161"/>
      <c r="H57" s="161"/>
      <c r="I57" s="161"/>
      <c r="J57" s="162" t="s">
        <v>97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J86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98</v>
      </c>
    </row>
    <row r="60" s="9" customFormat="1" ht="24.96" customHeight="1">
      <c r="A60" s="9"/>
      <c r="B60" s="164"/>
      <c r="C60" s="165"/>
      <c r="D60" s="166" t="s">
        <v>99</v>
      </c>
      <c r="E60" s="167"/>
      <c r="F60" s="167"/>
      <c r="G60" s="167"/>
      <c r="H60" s="167"/>
      <c r="I60" s="167"/>
      <c r="J60" s="168">
        <f>J87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100</v>
      </c>
      <c r="E61" s="173"/>
      <c r="F61" s="173"/>
      <c r="G61" s="173"/>
      <c r="H61" s="173"/>
      <c r="I61" s="173"/>
      <c r="J61" s="174">
        <f>J88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4"/>
      <c r="C62" s="165"/>
      <c r="D62" s="166" t="s">
        <v>102</v>
      </c>
      <c r="E62" s="167"/>
      <c r="F62" s="167"/>
      <c r="G62" s="167"/>
      <c r="H62" s="167"/>
      <c r="I62" s="167"/>
      <c r="J62" s="168">
        <f>J126</f>
        <v>0</v>
      </c>
      <c r="K62" s="165"/>
      <c r="L62" s="16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0"/>
      <c r="C63" s="171"/>
      <c r="D63" s="172" t="s">
        <v>103</v>
      </c>
      <c r="E63" s="173"/>
      <c r="F63" s="173"/>
      <c r="G63" s="173"/>
      <c r="H63" s="173"/>
      <c r="I63" s="173"/>
      <c r="J63" s="174">
        <f>J127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104</v>
      </c>
      <c r="E64" s="173"/>
      <c r="F64" s="173"/>
      <c r="G64" s="173"/>
      <c r="H64" s="173"/>
      <c r="I64" s="173"/>
      <c r="J64" s="174">
        <f>J132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0"/>
      <c r="C65" s="171"/>
      <c r="D65" s="172" t="s">
        <v>105</v>
      </c>
      <c r="E65" s="173"/>
      <c r="F65" s="173"/>
      <c r="G65" s="173"/>
      <c r="H65" s="173"/>
      <c r="I65" s="173"/>
      <c r="J65" s="174">
        <f>J137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0"/>
      <c r="C66" s="171"/>
      <c r="D66" s="172" t="s">
        <v>106</v>
      </c>
      <c r="E66" s="173"/>
      <c r="F66" s="173"/>
      <c r="G66" s="173"/>
      <c r="H66" s="173"/>
      <c r="I66" s="173"/>
      <c r="J66" s="174">
        <f>J140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58"/>
      <c r="C68" s="59"/>
      <c r="D68" s="59"/>
      <c r="E68" s="59"/>
      <c r="F68" s="59"/>
      <c r="G68" s="59"/>
      <c r="H68" s="59"/>
      <c r="I68" s="59"/>
      <c r="J68" s="59"/>
      <c r="K68" s="5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72" s="2" customFormat="1" ht="6.96" customHeight="1">
      <c r="A72" s="37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107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59" t="str">
        <f>E7</f>
        <v>SÚS PK - výměna venkovního osvětlení (Ústecko)</v>
      </c>
      <c r="F76" s="31"/>
      <c r="G76" s="31"/>
      <c r="H76" s="31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93</v>
      </c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8" t="str">
        <f>E9</f>
        <v>SO04 - Ústí nad Orlicí</v>
      </c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21</v>
      </c>
      <c r="D80" s="39"/>
      <c r="E80" s="39"/>
      <c r="F80" s="26" t="str">
        <f>F12</f>
        <v>Pardubický kraj</v>
      </c>
      <c r="G80" s="39"/>
      <c r="H80" s="39"/>
      <c r="I80" s="31" t="s">
        <v>23</v>
      </c>
      <c r="J80" s="71" t="str">
        <f>IF(J12="","",J12)</f>
        <v>1. 9. 2025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25</v>
      </c>
      <c r="D82" s="39"/>
      <c r="E82" s="39"/>
      <c r="F82" s="26" t="str">
        <f>E15</f>
        <v xml:space="preserve"> Správa a údržba silnic Pardubického kraj</v>
      </c>
      <c r="G82" s="39"/>
      <c r="H82" s="39"/>
      <c r="I82" s="31" t="s">
        <v>31</v>
      </c>
      <c r="J82" s="35" t="str">
        <f>E21</f>
        <v>Jaroslav Kulička</v>
      </c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29</v>
      </c>
      <c r="D83" s="39"/>
      <c r="E83" s="39"/>
      <c r="F83" s="26" t="str">
        <f>IF(E18="","",E18)</f>
        <v>Vyplň údaj</v>
      </c>
      <c r="G83" s="39"/>
      <c r="H83" s="39"/>
      <c r="I83" s="31" t="s">
        <v>34</v>
      </c>
      <c r="J83" s="35" t="str">
        <f>E24</f>
        <v xml:space="preserve"> </v>
      </c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1" customFormat="1" ht="29.28" customHeight="1">
      <c r="A85" s="176"/>
      <c r="B85" s="177"/>
      <c r="C85" s="178" t="s">
        <v>108</v>
      </c>
      <c r="D85" s="179" t="s">
        <v>57</v>
      </c>
      <c r="E85" s="179" t="s">
        <v>53</v>
      </c>
      <c r="F85" s="179" t="s">
        <v>54</v>
      </c>
      <c r="G85" s="179" t="s">
        <v>109</v>
      </c>
      <c r="H85" s="179" t="s">
        <v>110</v>
      </c>
      <c r="I85" s="179" t="s">
        <v>111</v>
      </c>
      <c r="J85" s="180" t="s">
        <v>97</v>
      </c>
      <c r="K85" s="181" t="s">
        <v>112</v>
      </c>
      <c r="L85" s="182"/>
      <c r="M85" s="91" t="s">
        <v>19</v>
      </c>
      <c r="N85" s="92" t="s">
        <v>42</v>
      </c>
      <c r="O85" s="92" t="s">
        <v>113</v>
      </c>
      <c r="P85" s="92" t="s">
        <v>114</v>
      </c>
      <c r="Q85" s="92" t="s">
        <v>115</v>
      </c>
      <c r="R85" s="92" t="s">
        <v>116</v>
      </c>
      <c r="S85" s="92" t="s">
        <v>117</v>
      </c>
      <c r="T85" s="93" t="s">
        <v>118</v>
      </c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</row>
    <row r="86" s="2" customFormat="1" ht="22.8" customHeight="1">
      <c r="A86" s="37"/>
      <c r="B86" s="38"/>
      <c r="C86" s="98" t="s">
        <v>119</v>
      </c>
      <c r="D86" s="39"/>
      <c r="E86" s="39"/>
      <c r="F86" s="39"/>
      <c r="G86" s="39"/>
      <c r="H86" s="39"/>
      <c r="I86" s="39"/>
      <c r="J86" s="183">
        <f>BK86</f>
        <v>0</v>
      </c>
      <c r="K86" s="39"/>
      <c r="L86" s="43"/>
      <c r="M86" s="94"/>
      <c r="N86" s="184"/>
      <c r="O86" s="95"/>
      <c r="P86" s="185">
        <f>P87+P126</f>
        <v>0</v>
      </c>
      <c r="Q86" s="95"/>
      <c r="R86" s="185">
        <f>R87+R126</f>
        <v>0.0058199999999999997</v>
      </c>
      <c r="S86" s="95"/>
      <c r="T86" s="186">
        <f>T87+T126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71</v>
      </c>
      <c r="AU86" s="16" t="s">
        <v>98</v>
      </c>
      <c r="BK86" s="187">
        <f>BK87+BK126</f>
        <v>0</v>
      </c>
    </row>
    <row r="87" s="12" customFormat="1" ht="25.92" customHeight="1">
      <c r="A87" s="12"/>
      <c r="B87" s="188"/>
      <c r="C87" s="189"/>
      <c r="D87" s="190" t="s">
        <v>71</v>
      </c>
      <c r="E87" s="191" t="s">
        <v>120</v>
      </c>
      <c r="F87" s="191" t="s">
        <v>121</v>
      </c>
      <c r="G87" s="189"/>
      <c r="H87" s="189"/>
      <c r="I87" s="192"/>
      <c r="J87" s="193">
        <f>BK87</f>
        <v>0</v>
      </c>
      <c r="K87" s="189"/>
      <c r="L87" s="194"/>
      <c r="M87" s="195"/>
      <c r="N87" s="196"/>
      <c r="O87" s="196"/>
      <c r="P87" s="197">
        <f>P88</f>
        <v>0</v>
      </c>
      <c r="Q87" s="196"/>
      <c r="R87" s="197">
        <f>R88</f>
        <v>0.0058199999999999997</v>
      </c>
      <c r="S87" s="196"/>
      <c r="T87" s="198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9" t="s">
        <v>122</v>
      </c>
      <c r="AT87" s="200" t="s">
        <v>71</v>
      </c>
      <c r="AU87" s="200" t="s">
        <v>72</v>
      </c>
      <c r="AY87" s="199" t="s">
        <v>123</v>
      </c>
      <c r="BK87" s="201">
        <f>BK88</f>
        <v>0</v>
      </c>
    </row>
    <row r="88" s="12" customFormat="1" ht="22.8" customHeight="1">
      <c r="A88" s="12"/>
      <c r="B88" s="188"/>
      <c r="C88" s="189"/>
      <c r="D88" s="190" t="s">
        <v>71</v>
      </c>
      <c r="E88" s="202" t="s">
        <v>124</v>
      </c>
      <c r="F88" s="202" t="s">
        <v>125</v>
      </c>
      <c r="G88" s="189"/>
      <c r="H88" s="189"/>
      <c r="I88" s="192"/>
      <c r="J88" s="203">
        <f>BK88</f>
        <v>0</v>
      </c>
      <c r="K88" s="189"/>
      <c r="L88" s="194"/>
      <c r="M88" s="195"/>
      <c r="N88" s="196"/>
      <c r="O88" s="196"/>
      <c r="P88" s="197">
        <f>SUM(P89:P125)</f>
        <v>0</v>
      </c>
      <c r="Q88" s="196"/>
      <c r="R88" s="197">
        <f>SUM(R89:R125)</f>
        <v>0.0058199999999999997</v>
      </c>
      <c r="S88" s="196"/>
      <c r="T88" s="198">
        <f>SUM(T89:T125)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9" t="s">
        <v>122</v>
      </c>
      <c r="AT88" s="200" t="s">
        <v>71</v>
      </c>
      <c r="AU88" s="200" t="s">
        <v>80</v>
      </c>
      <c r="AY88" s="199" t="s">
        <v>123</v>
      </c>
      <c r="BK88" s="201">
        <f>SUM(BK89:BK125)</f>
        <v>0</v>
      </c>
    </row>
    <row r="89" s="2" customFormat="1" ht="33" customHeight="1">
      <c r="A89" s="37"/>
      <c r="B89" s="38"/>
      <c r="C89" s="204" t="s">
        <v>80</v>
      </c>
      <c r="D89" s="204" t="s">
        <v>126</v>
      </c>
      <c r="E89" s="205" t="s">
        <v>127</v>
      </c>
      <c r="F89" s="206" t="s">
        <v>128</v>
      </c>
      <c r="G89" s="207" t="s">
        <v>129</v>
      </c>
      <c r="H89" s="208">
        <v>2</v>
      </c>
      <c r="I89" s="209"/>
      <c r="J89" s="210">
        <f>ROUND(I89*H89,2)</f>
        <v>0</v>
      </c>
      <c r="K89" s="211"/>
      <c r="L89" s="43"/>
      <c r="M89" s="212" t="s">
        <v>19</v>
      </c>
      <c r="N89" s="213" t="s">
        <v>43</v>
      </c>
      <c r="O89" s="83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6" t="s">
        <v>130</v>
      </c>
      <c r="AT89" s="216" t="s">
        <v>126</v>
      </c>
      <c r="AU89" s="216" t="s">
        <v>82</v>
      </c>
      <c r="AY89" s="16" t="s">
        <v>123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6" t="s">
        <v>80</v>
      </c>
      <c r="BK89" s="217">
        <f>ROUND(I89*H89,2)</f>
        <v>0</v>
      </c>
      <c r="BL89" s="16" t="s">
        <v>130</v>
      </c>
      <c r="BM89" s="216" t="s">
        <v>584</v>
      </c>
    </row>
    <row r="90" s="2" customFormat="1">
      <c r="A90" s="37"/>
      <c r="B90" s="38"/>
      <c r="C90" s="39"/>
      <c r="D90" s="218" t="s">
        <v>132</v>
      </c>
      <c r="E90" s="39"/>
      <c r="F90" s="219" t="s">
        <v>133</v>
      </c>
      <c r="G90" s="39"/>
      <c r="H90" s="39"/>
      <c r="I90" s="220"/>
      <c r="J90" s="39"/>
      <c r="K90" s="39"/>
      <c r="L90" s="43"/>
      <c r="M90" s="221"/>
      <c r="N90" s="222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132</v>
      </c>
      <c r="AU90" s="16" t="s">
        <v>82</v>
      </c>
    </row>
    <row r="91" s="2" customFormat="1" ht="24.15" customHeight="1">
      <c r="A91" s="37"/>
      <c r="B91" s="38"/>
      <c r="C91" s="223" t="s">
        <v>82</v>
      </c>
      <c r="D91" s="223" t="s">
        <v>120</v>
      </c>
      <c r="E91" s="224" t="s">
        <v>585</v>
      </c>
      <c r="F91" s="225" t="s">
        <v>586</v>
      </c>
      <c r="G91" s="226" t="s">
        <v>136</v>
      </c>
      <c r="H91" s="227">
        <v>2</v>
      </c>
      <c r="I91" s="228"/>
      <c r="J91" s="229">
        <f>ROUND(I91*H91,2)</f>
        <v>0</v>
      </c>
      <c r="K91" s="230"/>
      <c r="L91" s="231"/>
      <c r="M91" s="232" t="s">
        <v>19</v>
      </c>
      <c r="N91" s="233" t="s">
        <v>43</v>
      </c>
      <c r="O91" s="83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6" t="s">
        <v>137</v>
      </c>
      <c r="AT91" s="216" t="s">
        <v>120</v>
      </c>
      <c r="AU91" s="216" t="s">
        <v>82</v>
      </c>
      <c r="AY91" s="16" t="s">
        <v>123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6" t="s">
        <v>80</v>
      </c>
      <c r="BK91" s="217">
        <f>ROUND(I91*H91,2)</f>
        <v>0</v>
      </c>
      <c r="BL91" s="16" t="s">
        <v>130</v>
      </c>
      <c r="BM91" s="216" t="s">
        <v>587</v>
      </c>
    </row>
    <row r="92" s="2" customFormat="1" ht="16.5" customHeight="1">
      <c r="A92" s="37"/>
      <c r="B92" s="38"/>
      <c r="C92" s="204" t="s">
        <v>122</v>
      </c>
      <c r="D92" s="204" t="s">
        <v>126</v>
      </c>
      <c r="E92" s="205" t="s">
        <v>147</v>
      </c>
      <c r="F92" s="206" t="s">
        <v>148</v>
      </c>
      <c r="G92" s="207" t="s">
        <v>136</v>
      </c>
      <c r="H92" s="208">
        <v>2</v>
      </c>
      <c r="I92" s="209"/>
      <c r="J92" s="210">
        <f>ROUND(I92*H92,2)</f>
        <v>0</v>
      </c>
      <c r="K92" s="211"/>
      <c r="L92" s="43"/>
      <c r="M92" s="212" t="s">
        <v>19</v>
      </c>
      <c r="N92" s="213" t="s">
        <v>43</v>
      </c>
      <c r="O92" s="83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6" t="s">
        <v>130</v>
      </c>
      <c r="AT92" s="216" t="s">
        <v>126</v>
      </c>
      <c r="AU92" s="216" t="s">
        <v>82</v>
      </c>
      <c r="AY92" s="16" t="s">
        <v>123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6" t="s">
        <v>80</v>
      </c>
      <c r="BK92" s="217">
        <f>ROUND(I92*H92,2)</f>
        <v>0</v>
      </c>
      <c r="BL92" s="16" t="s">
        <v>130</v>
      </c>
      <c r="BM92" s="216" t="s">
        <v>588</v>
      </c>
    </row>
    <row r="93" s="2" customFormat="1" ht="24.15" customHeight="1">
      <c r="A93" s="37"/>
      <c r="B93" s="38"/>
      <c r="C93" s="204" t="s">
        <v>142</v>
      </c>
      <c r="D93" s="204" t="s">
        <v>126</v>
      </c>
      <c r="E93" s="205" t="s">
        <v>461</v>
      </c>
      <c r="F93" s="206" t="s">
        <v>462</v>
      </c>
      <c r="G93" s="207" t="s">
        <v>129</v>
      </c>
      <c r="H93" s="208">
        <v>2</v>
      </c>
      <c r="I93" s="209"/>
      <c r="J93" s="210">
        <f>ROUND(I93*H93,2)</f>
        <v>0</v>
      </c>
      <c r="K93" s="211"/>
      <c r="L93" s="43"/>
      <c r="M93" s="212" t="s">
        <v>19</v>
      </c>
      <c r="N93" s="213" t="s">
        <v>43</v>
      </c>
      <c r="O93" s="83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6" t="s">
        <v>130</v>
      </c>
      <c r="AT93" s="216" t="s">
        <v>126</v>
      </c>
      <c r="AU93" s="216" t="s">
        <v>82</v>
      </c>
      <c r="AY93" s="16" t="s">
        <v>123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6" t="s">
        <v>80</v>
      </c>
      <c r="BK93" s="217">
        <f>ROUND(I93*H93,2)</f>
        <v>0</v>
      </c>
      <c r="BL93" s="16" t="s">
        <v>130</v>
      </c>
      <c r="BM93" s="216" t="s">
        <v>589</v>
      </c>
    </row>
    <row r="94" s="2" customFormat="1">
      <c r="A94" s="37"/>
      <c r="B94" s="38"/>
      <c r="C94" s="39"/>
      <c r="D94" s="218" t="s">
        <v>132</v>
      </c>
      <c r="E94" s="39"/>
      <c r="F94" s="219" t="s">
        <v>464</v>
      </c>
      <c r="G94" s="39"/>
      <c r="H94" s="39"/>
      <c r="I94" s="220"/>
      <c r="J94" s="39"/>
      <c r="K94" s="39"/>
      <c r="L94" s="43"/>
      <c r="M94" s="221"/>
      <c r="N94" s="222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132</v>
      </c>
      <c r="AU94" s="16" t="s">
        <v>82</v>
      </c>
    </row>
    <row r="95" s="2" customFormat="1" ht="16.5" customHeight="1">
      <c r="A95" s="37"/>
      <c r="B95" s="38"/>
      <c r="C95" s="223" t="s">
        <v>146</v>
      </c>
      <c r="D95" s="223" t="s">
        <v>120</v>
      </c>
      <c r="E95" s="224" t="s">
        <v>524</v>
      </c>
      <c r="F95" s="225" t="s">
        <v>525</v>
      </c>
      <c r="G95" s="226" t="s">
        <v>19</v>
      </c>
      <c r="H95" s="227">
        <v>2</v>
      </c>
      <c r="I95" s="228"/>
      <c r="J95" s="229">
        <f>ROUND(I95*H95,2)</f>
        <v>0</v>
      </c>
      <c r="K95" s="230"/>
      <c r="L95" s="231"/>
      <c r="M95" s="232" t="s">
        <v>19</v>
      </c>
      <c r="N95" s="233" t="s">
        <v>43</v>
      </c>
      <c r="O95" s="83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6" t="s">
        <v>137</v>
      </c>
      <c r="AT95" s="216" t="s">
        <v>120</v>
      </c>
      <c r="AU95" s="216" t="s">
        <v>82</v>
      </c>
      <c r="AY95" s="16" t="s">
        <v>123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6" t="s">
        <v>80</v>
      </c>
      <c r="BK95" s="217">
        <f>ROUND(I95*H95,2)</f>
        <v>0</v>
      </c>
      <c r="BL95" s="16" t="s">
        <v>130</v>
      </c>
      <c r="BM95" s="216" t="s">
        <v>590</v>
      </c>
    </row>
    <row r="96" s="2" customFormat="1" ht="49.05" customHeight="1">
      <c r="A96" s="37"/>
      <c r="B96" s="38"/>
      <c r="C96" s="204" t="s">
        <v>150</v>
      </c>
      <c r="D96" s="204" t="s">
        <v>126</v>
      </c>
      <c r="E96" s="205" t="s">
        <v>199</v>
      </c>
      <c r="F96" s="206" t="s">
        <v>200</v>
      </c>
      <c r="G96" s="207" t="s">
        <v>201</v>
      </c>
      <c r="H96" s="208">
        <v>20</v>
      </c>
      <c r="I96" s="209"/>
      <c r="J96" s="210">
        <f>ROUND(I96*H96,2)</f>
        <v>0</v>
      </c>
      <c r="K96" s="211"/>
      <c r="L96" s="43"/>
      <c r="M96" s="212" t="s">
        <v>19</v>
      </c>
      <c r="N96" s="213" t="s">
        <v>43</v>
      </c>
      <c r="O96" s="83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6" t="s">
        <v>130</v>
      </c>
      <c r="AT96" s="216" t="s">
        <v>126</v>
      </c>
      <c r="AU96" s="216" t="s">
        <v>82</v>
      </c>
      <c r="AY96" s="16" t="s">
        <v>123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6" t="s">
        <v>80</v>
      </c>
      <c r="BK96" s="217">
        <f>ROUND(I96*H96,2)</f>
        <v>0</v>
      </c>
      <c r="BL96" s="16" t="s">
        <v>130</v>
      </c>
      <c r="BM96" s="216" t="s">
        <v>591</v>
      </c>
    </row>
    <row r="97" s="2" customFormat="1">
      <c r="A97" s="37"/>
      <c r="B97" s="38"/>
      <c r="C97" s="39"/>
      <c r="D97" s="218" t="s">
        <v>132</v>
      </c>
      <c r="E97" s="39"/>
      <c r="F97" s="219" t="s">
        <v>203</v>
      </c>
      <c r="G97" s="39"/>
      <c r="H97" s="39"/>
      <c r="I97" s="220"/>
      <c r="J97" s="39"/>
      <c r="K97" s="39"/>
      <c r="L97" s="43"/>
      <c r="M97" s="221"/>
      <c r="N97" s="222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132</v>
      </c>
      <c r="AU97" s="16" t="s">
        <v>82</v>
      </c>
    </row>
    <row r="98" s="2" customFormat="1" ht="24.15" customHeight="1">
      <c r="A98" s="37"/>
      <c r="B98" s="38"/>
      <c r="C98" s="223" t="s">
        <v>155</v>
      </c>
      <c r="D98" s="223" t="s">
        <v>120</v>
      </c>
      <c r="E98" s="224" t="s">
        <v>205</v>
      </c>
      <c r="F98" s="225" t="s">
        <v>206</v>
      </c>
      <c r="G98" s="226" t="s">
        <v>201</v>
      </c>
      <c r="H98" s="227">
        <v>20</v>
      </c>
      <c r="I98" s="228"/>
      <c r="J98" s="229">
        <f>ROUND(I98*H98,2)</f>
        <v>0</v>
      </c>
      <c r="K98" s="230"/>
      <c r="L98" s="231"/>
      <c r="M98" s="232" t="s">
        <v>19</v>
      </c>
      <c r="N98" s="233" t="s">
        <v>43</v>
      </c>
      <c r="O98" s="83"/>
      <c r="P98" s="214">
        <f>O98*H98</f>
        <v>0</v>
      </c>
      <c r="Q98" s="214">
        <v>0.00012</v>
      </c>
      <c r="R98" s="214">
        <f>Q98*H98</f>
        <v>0.0024000000000000002</v>
      </c>
      <c r="S98" s="214">
        <v>0</v>
      </c>
      <c r="T98" s="215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6" t="s">
        <v>158</v>
      </c>
      <c r="AT98" s="216" t="s">
        <v>120</v>
      </c>
      <c r="AU98" s="216" t="s">
        <v>82</v>
      </c>
      <c r="AY98" s="16" t="s">
        <v>123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6" t="s">
        <v>80</v>
      </c>
      <c r="BK98" s="217">
        <f>ROUND(I98*H98,2)</f>
        <v>0</v>
      </c>
      <c r="BL98" s="16" t="s">
        <v>158</v>
      </c>
      <c r="BM98" s="216" t="s">
        <v>592</v>
      </c>
    </row>
    <row r="99" s="2" customFormat="1" ht="37.8" customHeight="1">
      <c r="A99" s="37"/>
      <c r="B99" s="38"/>
      <c r="C99" s="204" t="s">
        <v>160</v>
      </c>
      <c r="D99" s="204" t="s">
        <v>126</v>
      </c>
      <c r="E99" s="205" t="s">
        <v>476</v>
      </c>
      <c r="F99" s="206" t="s">
        <v>477</v>
      </c>
      <c r="G99" s="207" t="s">
        <v>201</v>
      </c>
      <c r="H99" s="208">
        <v>10</v>
      </c>
      <c r="I99" s="209"/>
      <c r="J99" s="210">
        <f>ROUND(I99*H99,2)</f>
        <v>0</v>
      </c>
      <c r="K99" s="211"/>
      <c r="L99" s="43"/>
      <c r="M99" s="212" t="s">
        <v>19</v>
      </c>
      <c r="N99" s="213" t="s">
        <v>43</v>
      </c>
      <c r="O99" s="83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6" t="s">
        <v>194</v>
      </c>
      <c r="AT99" s="216" t="s">
        <v>126</v>
      </c>
      <c r="AU99" s="216" t="s">
        <v>82</v>
      </c>
      <c r="AY99" s="16" t="s">
        <v>123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6" t="s">
        <v>80</v>
      </c>
      <c r="BK99" s="217">
        <f>ROUND(I99*H99,2)</f>
        <v>0</v>
      </c>
      <c r="BL99" s="16" t="s">
        <v>194</v>
      </c>
      <c r="BM99" s="216" t="s">
        <v>593</v>
      </c>
    </row>
    <row r="100" s="2" customFormat="1">
      <c r="A100" s="37"/>
      <c r="B100" s="38"/>
      <c r="C100" s="39"/>
      <c r="D100" s="218" t="s">
        <v>132</v>
      </c>
      <c r="E100" s="39"/>
      <c r="F100" s="219" t="s">
        <v>479</v>
      </c>
      <c r="G100" s="39"/>
      <c r="H100" s="39"/>
      <c r="I100" s="220"/>
      <c r="J100" s="39"/>
      <c r="K100" s="39"/>
      <c r="L100" s="43"/>
      <c r="M100" s="221"/>
      <c r="N100" s="222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132</v>
      </c>
      <c r="AU100" s="16" t="s">
        <v>82</v>
      </c>
    </row>
    <row r="101" s="2" customFormat="1" ht="16.5" customHeight="1">
      <c r="A101" s="37"/>
      <c r="B101" s="38"/>
      <c r="C101" s="223" t="s">
        <v>164</v>
      </c>
      <c r="D101" s="223" t="s">
        <v>120</v>
      </c>
      <c r="E101" s="224" t="s">
        <v>480</v>
      </c>
      <c r="F101" s="225" t="s">
        <v>481</v>
      </c>
      <c r="G101" s="226" t="s">
        <v>201</v>
      </c>
      <c r="H101" s="227">
        <v>10</v>
      </c>
      <c r="I101" s="228"/>
      <c r="J101" s="229">
        <f>ROUND(I101*H101,2)</f>
        <v>0</v>
      </c>
      <c r="K101" s="230"/>
      <c r="L101" s="231"/>
      <c r="M101" s="232" t="s">
        <v>19</v>
      </c>
      <c r="N101" s="233" t="s">
        <v>43</v>
      </c>
      <c r="O101" s="83"/>
      <c r="P101" s="214">
        <f>O101*H101</f>
        <v>0</v>
      </c>
      <c r="Q101" s="214">
        <v>0.00018000000000000001</v>
      </c>
      <c r="R101" s="214">
        <f>Q101*H101</f>
        <v>0.0018000000000000002</v>
      </c>
      <c r="S101" s="214">
        <v>0</v>
      </c>
      <c r="T101" s="215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6" t="s">
        <v>267</v>
      </c>
      <c r="AT101" s="216" t="s">
        <v>120</v>
      </c>
      <c r="AU101" s="216" t="s">
        <v>82</v>
      </c>
      <c r="AY101" s="16" t="s">
        <v>123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6" t="s">
        <v>80</v>
      </c>
      <c r="BK101" s="217">
        <f>ROUND(I101*H101,2)</f>
        <v>0</v>
      </c>
      <c r="BL101" s="16" t="s">
        <v>194</v>
      </c>
      <c r="BM101" s="216" t="s">
        <v>594</v>
      </c>
    </row>
    <row r="102" s="2" customFormat="1" ht="44.25" customHeight="1">
      <c r="A102" s="37"/>
      <c r="B102" s="38"/>
      <c r="C102" s="204" t="s">
        <v>169</v>
      </c>
      <c r="D102" s="204" t="s">
        <v>126</v>
      </c>
      <c r="E102" s="205" t="s">
        <v>534</v>
      </c>
      <c r="F102" s="206" t="s">
        <v>535</v>
      </c>
      <c r="G102" s="207" t="s">
        <v>129</v>
      </c>
      <c r="H102" s="208">
        <v>22</v>
      </c>
      <c r="I102" s="209"/>
      <c r="J102" s="210">
        <f>ROUND(I102*H102,2)</f>
        <v>0</v>
      </c>
      <c r="K102" s="211"/>
      <c r="L102" s="43"/>
      <c r="M102" s="212" t="s">
        <v>19</v>
      </c>
      <c r="N102" s="213" t="s">
        <v>43</v>
      </c>
      <c r="O102" s="83"/>
      <c r="P102" s="214">
        <f>O102*H102</f>
        <v>0</v>
      </c>
      <c r="Q102" s="214">
        <v>1.0000000000000001E-05</v>
      </c>
      <c r="R102" s="214">
        <f>Q102*H102</f>
        <v>0.00022000000000000001</v>
      </c>
      <c r="S102" s="214">
        <v>0</v>
      </c>
      <c r="T102" s="215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6" t="s">
        <v>130</v>
      </c>
      <c r="AT102" s="216" t="s">
        <v>126</v>
      </c>
      <c r="AU102" s="216" t="s">
        <v>82</v>
      </c>
      <c r="AY102" s="16" t="s">
        <v>123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6" t="s">
        <v>80</v>
      </c>
      <c r="BK102" s="217">
        <f>ROUND(I102*H102,2)</f>
        <v>0</v>
      </c>
      <c r="BL102" s="16" t="s">
        <v>130</v>
      </c>
      <c r="BM102" s="216" t="s">
        <v>595</v>
      </c>
    </row>
    <row r="103" s="2" customFormat="1">
      <c r="A103" s="37"/>
      <c r="B103" s="38"/>
      <c r="C103" s="39"/>
      <c r="D103" s="218" t="s">
        <v>132</v>
      </c>
      <c r="E103" s="39"/>
      <c r="F103" s="219" t="s">
        <v>537</v>
      </c>
      <c r="G103" s="39"/>
      <c r="H103" s="39"/>
      <c r="I103" s="220"/>
      <c r="J103" s="39"/>
      <c r="K103" s="39"/>
      <c r="L103" s="43"/>
      <c r="M103" s="221"/>
      <c r="N103" s="222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132</v>
      </c>
      <c r="AU103" s="16" t="s">
        <v>82</v>
      </c>
    </row>
    <row r="104" s="2" customFormat="1" ht="16.5" customHeight="1">
      <c r="A104" s="37"/>
      <c r="B104" s="38"/>
      <c r="C104" s="223" t="s">
        <v>173</v>
      </c>
      <c r="D104" s="223" t="s">
        <v>120</v>
      </c>
      <c r="E104" s="224" t="s">
        <v>538</v>
      </c>
      <c r="F104" s="225" t="s">
        <v>539</v>
      </c>
      <c r="G104" s="226" t="s">
        <v>540</v>
      </c>
      <c r="H104" s="227">
        <v>1</v>
      </c>
      <c r="I104" s="228"/>
      <c r="J104" s="229">
        <f>ROUND(I104*H104,2)</f>
        <v>0</v>
      </c>
      <c r="K104" s="230"/>
      <c r="L104" s="231"/>
      <c r="M104" s="232" t="s">
        <v>19</v>
      </c>
      <c r="N104" s="233" t="s">
        <v>43</v>
      </c>
      <c r="O104" s="83"/>
      <c r="P104" s="214">
        <f>O104*H104</f>
        <v>0</v>
      </c>
      <c r="Q104" s="214">
        <v>0.00081999999999999998</v>
      </c>
      <c r="R104" s="214">
        <f>Q104*H104</f>
        <v>0.00081999999999999998</v>
      </c>
      <c r="S104" s="214">
        <v>0</v>
      </c>
      <c r="T104" s="215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6" t="s">
        <v>158</v>
      </c>
      <c r="AT104" s="216" t="s">
        <v>120</v>
      </c>
      <c r="AU104" s="216" t="s">
        <v>82</v>
      </c>
      <c r="AY104" s="16" t="s">
        <v>123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6" t="s">
        <v>80</v>
      </c>
      <c r="BK104" s="217">
        <f>ROUND(I104*H104,2)</f>
        <v>0</v>
      </c>
      <c r="BL104" s="16" t="s">
        <v>158</v>
      </c>
      <c r="BM104" s="216" t="s">
        <v>596</v>
      </c>
    </row>
    <row r="105" s="2" customFormat="1" ht="21.75" customHeight="1">
      <c r="A105" s="37"/>
      <c r="B105" s="38"/>
      <c r="C105" s="204" t="s">
        <v>8</v>
      </c>
      <c r="D105" s="204" t="s">
        <v>126</v>
      </c>
      <c r="E105" s="205" t="s">
        <v>483</v>
      </c>
      <c r="F105" s="206" t="s">
        <v>484</v>
      </c>
      <c r="G105" s="207" t="s">
        <v>129</v>
      </c>
      <c r="H105" s="208">
        <v>10</v>
      </c>
      <c r="I105" s="209"/>
      <c r="J105" s="210">
        <f>ROUND(I105*H105,2)</f>
        <v>0</v>
      </c>
      <c r="K105" s="211"/>
      <c r="L105" s="43"/>
      <c r="M105" s="212" t="s">
        <v>19</v>
      </c>
      <c r="N105" s="213" t="s">
        <v>43</v>
      </c>
      <c r="O105" s="83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6" t="s">
        <v>194</v>
      </c>
      <c r="AT105" s="216" t="s">
        <v>126</v>
      </c>
      <c r="AU105" s="216" t="s">
        <v>82</v>
      </c>
      <c r="AY105" s="16" t="s">
        <v>123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6" t="s">
        <v>80</v>
      </c>
      <c r="BK105" s="217">
        <f>ROUND(I105*H105,2)</f>
        <v>0</v>
      </c>
      <c r="BL105" s="16" t="s">
        <v>194</v>
      </c>
      <c r="BM105" s="216" t="s">
        <v>597</v>
      </c>
    </row>
    <row r="106" s="2" customFormat="1">
      <c r="A106" s="37"/>
      <c r="B106" s="38"/>
      <c r="C106" s="39"/>
      <c r="D106" s="218" t="s">
        <v>132</v>
      </c>
      <c r="E106" s="39"/>
      <c r="F106" s="219" t="s">
        <v>486</v>
      </c>
      <c r="G106" s="39"/>
      <c r="H106" s="39"/>
      <c r="I106" s="220"/>
      <c r="J106" s="39"/>
      <c r="K106" s="39"/>
      <c r="L106" s="43"/>
      <c r="M106" s="221"/>
      <c r="N106" s="222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132</v>
      </c>
      <c r="AU106" s="16" t="s">
        <v>82</v>
      </c>
    </row>
    <row r="107" s="2" customFormat="1" ht="21.75" customHeight="1">
      <c r="A107" s="37"/>
      <c r="B107" s="38"/>
      <c r="C107" s="223" t="s">
        <v>181</v>
      </c>
      <c r="D107" s="223" t="s">
        <v>120</v>
      </c>
      <c r="E107" s="224" t="s">
        <v>487</v>
      </c>
      <c r="F107" s="225" t="s">
        <v>488</v>
      </c>
      <c r="G107" s="226" t="s">
        <v>129</v>
      </c>
      <c r="H107" s="227">
        <v>10</v>
      </c>
      <c r="I107" s="228"/>
      <c r="J107" s="229">
        <f>ROUND(I107*H107,2)</f>
        <v>0</v>
      </c>
      <c r="K107" s="230"/>
      <c r="L107" s="231"/>
      <c r="M107" s="232" t="s">
        <v>19</v>
      </c>
      <c r="N107" s="233" t="s">
        <v>43</v>
      </c>
      <c r="O107" s="83"/>
      <c r="P107" s="214">
        <f>O107*H107</f>
        <v>0</v>
      </c>
      <c r="Q107" s="214">
        <v>1.0000000000000001E-05</v>
      </c>
      <c r="R107" s="214">
        <f>Q107*H107</f>
        <v>0.00010000000000000001</v>
      </c>
      <c r="S107" s="214">
        <v>0</v>
      </c>
      <c r="T107" s="215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6" t="s">
        <v>267</v>
      </c>
      <c r="AT107" s="216" t="s">
        <v>120</v>
      </c>
      <c r="AU107" s="216" t="s">
        <v>82</v>
      </c>
      <c r="AY107" s="16" t="s">
        <v>123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6" t="s">
        <v>80</v>
      </c>
      <c r="BK107" s="217">
        <f>ROUND(I107*H107,2)</f>
        <v>0</v>
      </c>
      <c r="BL107" s="16" t="s">
        <v>194</v>
      </c>
      <c r="BM107" s="216" t="s">
        <v>598</v>
      </c>
    </row>
    <row r="108" s="2" customFormat="1" ht="55.5" customHeight="1">
      <c r="A108" s="37"/>
      <c r="B108" s="38"/>
      <c r="C108" s="204" t="s">
        <v>185</v>
      </c>
      <c r="D108" s="204" t="s">
        <v>126</v>
      </c>
      <c r="E108" s="205" t="s">
        <v>544</v>
      </c>
      <c r="F108" s="206" t="s">
        <v>545</v>
      </c>
      <c r="G108" s="207" t="s">
        <v>129</v>
      </c>
      <c r="H108" s="208">
        <v>2</v>
      </c>
      <c r="I108" s="209"/>
      <c r="J108" s="210">
        <f>ROUND(I108*H108,2)</f>
        <v>0</v>
      </c>
      <c r="K108" s="211"/>
      <c r="L108" s="43"/>
      <c r="M108" s="212" t="s">
        <v>19</v>
      </c>
      <c r="N108" s="213" t="s">
        <v>43</v>
      </c>
      <c r="O108" s="83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6" t="s">
        <v>142</v>
      </c>
      <c r="AT108" s="216" t="s">
        <v>126</v>
      </c>
      <c r="AU108" s="216" t="s">
        <v>82</v>
      </c>
      <c r="AY108" s="16" t="s">
        <v>123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6" t="s">
        <v>80</v>
      </c>
      <c r="BK108" s="217">
        <f>ROUND(I108*H108,2)</f>
        <v>0</v>
      </c>
      <c r="BL108" s="16" t="s">
        <v>142</v>
      </c>
      <c r="BM108" s="216" t="s">
        <v>599</v>
      </c>
    </row>
    <row r="109" s="2" customFormat="1">
      <c r="A109" s="37"/>
      <c r="B109" s="38"/>
      <c r="C109" s="39"/>
      <c r="D109" s="218" t="s">
        <v>132</v>
      </c>
      <c r="E109" s="39"/>
      <c r="F109" s="219" t="s">
        <v>547</v>
      </c>
      <c r="G109" s="39"/>
      <c r="H109" s="39"/>
      <c r="I109" s="220"/>
      <c r="J109" s="39"/>
      <c r="K109" s="39"/>
      <c r="L109" s="43"/>
      <c r="M109" s="221"/>
      <c r="N109" s="222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132</v>
      </c>
      <c r="AU109" s="16" t="s">
        <v>82</v>
      </c>
    </row>
    <row r="110" s="2" customFormat="1" ht="24.15" customHeight="1">
      <c r="A110" s="37"/>
      <c r="B110" s="38"/>
      <c r="C110" s="223" t="s">
        <v>190</v>
      </c>
      <c r="D110" s="223" t="s">
        <v>120</v>
      </c>
      <c r="E110" s="224" t="s">
        <v>548</v>
      </c>
      <c r="F110" s="225" t="s">
        <v>549</v>
      </c>
      <c r="G110" s="226" t="s">
        <v>129</v>
      </c>
      <c r="H110" s="227">
        <v>2</v>
      </c>
      <c r="I110" s="228"/>
      <c r="J110" s="229">
        <f>ROUND(I110*H110,2)</f>
        <v>0</v>
      </c>
      <c r="K110" s="230"/>
      <c r="L110" s="231"/>
      <c r="M110" s="232" t="s">
        <v>19</v>
      </c>
      <c r="N110" s="233" t="s">
        <v>43</v>
      </c>
      <c r="O110" s="83"/>
      <c r="P110" s="214">
        <f>O110*H110</f>
        <v>0</v>
      </c>
      <c r="Q110" s="214">
        <v>0.00024000000000000001</v>
      </c>
      <c r="R110" s="214">
        <f>Q110*H110</f>
        <v>0.00048000000000000001</v>
      </c>
      <c r="S110" s="214">
        <v>0</v>
      </c>
      <c r="T110" s="215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6" t="s">
        <v>160</v>
      </c>
      <c r="AT110" s="216" t="s">
        <v>120</v>
      </c>
      <c r="AU110" s="216" t="s">
        <v>82</v>
      </c>
      <c r="AY110" s="16" t="s">
        <v>123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6" t="s">
        <v>80</v>
      </c>
      <c r="BK110" s="217">
        <f>ROUND(I110*H110,2)</f>
        <v>0</v>
      </c>
      <c r="BL110" s="16" t="s">
        <v>142</v>
      </c>
      <c r="BM110" s="216" t="s">
        <v>600</v>
      </c>
    </row>
    <row r="111" s="2" customFormat="1" ht="33" customHeight="1">
      <c r="A111" s="37"/>
      <c r="B111" s="38"/>
      <c r="C111" s="204" t="s">
        <v>194</v>
      </c>
      <c r="D111" s="204" t="s">
        <v>126</v>
      </c>
      <c r="E111" s="205" t="s">
        <v>253</v>
      </c>
      <c r="F111" s="206" t="s">
        <v>254</v>
      </c>
      <c r="G111" s="207" t="s">
        <v>129</v>
      </c>
      <c r="H111" s="208">
        <v>12</v>
      </c>
      <c r="I111" s="209"/>
      <c r="J111" s="210">
        <f>ROUND(I111*H111,2)</f>
        <v>0</v>
      </c>
      <c r="K111" s="211"/>
      <c r="L111" s="43"/>
      <c r="M111" s="212" t="s">
        <v>19</v>
      </c>
      <c r="N111" s="213" t="s">
        <v>43</v>
      </c>
      <c r="O111" s="83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6" t="s">
        <v>130</v>
      </c>
      <c r="AT111" s="216" t="s">
        <v>126</v>
      </c>
      <c r="AU111" s="216" t="s">
        <v>82</v>
      </c>
      <c r="AY111" s="16" t="s">
        <v>123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6" t="s">
        <v>80</v>
      </c>
      <c r="BK111" s="217">
        <f>ROUND(I111*H111,2)</f>
        <v>0</v>
      </c>
      <c r="BL111" s="16" t="s">
        <v>130</v>
      </c>
      <c r="BM111" s="216" t="s">
        <v>601</v>
      </c>
    </row>
    <row r="112" s="2" customFormat="1">
      <c r="A112" s="37"/>
      <c r="B112" s="38"/>
      <c r="C112" s="39"/>
      <c r="D112" s="218" t="s">
        <v>132</v>
      </c>
      <c r="E112" s="39"/>
      <c r="F112" s="219" t="s">
        <v>256</v>
      </c>
      <c r="G112" s="39"/>
      <c r="H112" s="39"/>
      <c r="I112" s="220"/>
      <c r="J112" s="39"/>
      <c r="K112" s="39"/>
      <c r="L112" s="43"/>
      <c r="M112" s="221"/>
      <c r="N112" s="222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132</v>
      </c>
      <c r="AU112" s="16" t="s">
        <v>82</v>
      </c>
    </row>
    <row r="113" s="2" customFormat="1" ht="33" customHeight="1">
      <c r="A113" s="37"/>
      <c r="B113" s="38"/>
      <c r="C113" s="204" t="s">
        <v>198</v>
      </c>
      <c r="D113" s="204" t="s">
        <v>126</v>
      </c>
      <c r="E113" s="205" t="s">
        <v>263</v>
      </c>
      <c r="F113" s="206" t="s">
        <v>264</v>
      </c>
      <c r="G113" s="207" t="s">
        <v>129</v>
      </c>
      <c r="H113" s="208">
        <v>2</v>
      </c>
      <c r="I113" s="209"/>
      <c r="J113" s="210">
        <f>ROUND(I113*H113,2)</f>
        <v>0</v>
      </c>
      <c r="K113" s="211"/>
      <c r="L113" s="43"/>
      <c r="M113" s="212" t="s">
        <v>19</v>
      </c>
      <c r="N113" s="213" t="s">
        <v>43</v>
      </c>
      <c r="O113" s="83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6" t="s">
        <v>130</v>
      </c>
      <c r="AT113" s="216" t="s">
        <v>126</v>
      </c>
      <c r="AU113" s="216" t="s">
        <v>82</v>
      </c>
      <c r="AY113" s="16" t="s">
        <v>123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6" t="s">
        <v>80</v>
      </c>
      <c r="BK113" s="217">
        <f>ROUND(I113*H113,2)</f>
        <v>0</v>
      </c>
      <c r="BL113" s="16" t="s">
        <v>130</v>
      </c>
      <c r="BM113" s="216" t="s">
        <v>602</v>
      </c>
    </row>
    <row r="114" s="2" customFormat="1">
      <c r="A114" s="37"/>
      <c r="B114" s="38"/>
      <c r="C114" s="39"/>
      <c r="D114" s="218" t="s">
        <v>132</v>
      </c>
      <c r="E114" s="39"/>
      <c r="F114" s="219" t="s">
        <v>266</v>
      </c>
      <c r="G114" s="39"/>
      <c r="H114" s="39"/>
      <c r="I114" s="220"/>
      <c r="J114" s="39"/>
      <c r="K114" s="39"/>
      <c r="L114" s="43"/>
      <c r="M114" s="221"/>
      <c r="N114" s="222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132</v>
      </c>
      <c r="AU114" s="16" t="s">
        <v>82</v>
      </c>
    </row>
    <row r="115" s="2" customFormat="1" ht="24.15" customHeight="1">
      <c r="A115" s="37"/>
      <c r="B115" s="38"/>
      <c r="C115" s="204" t="s">
        <v>204</v>
      </c>
      <c r="D115" s="204" t="s">
        <v>126</v>
      </c>
      <c r="E115" s="205" t="s">
        <v>492</v>
      </c>
      <c r="F115" s="206" t="s">
        <v>493</v>
      </c>
      <c r="G115" s="207" t="s">
        <v>129</v>
      </c>
      <c r="H115" s="208">
        <v>2</v>
      </c>
      <c r="I115" s="209"/>
      <c r="J115" s="210">
        <f>ROUND(I115*H115,2)</f>
        <v>0</v>
      </c>
      <c r="K115" s="211"/>
      <c r="L115" s="43"/>
      <c r="M115" s="212" t="s">
        <v>19</v>
      </c>
      <c r="N115" s="213" t="s">
        <v>43</v>
      </c>
      <c r="O115" s="83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6" t="s">
        <v>130</v>
      </c>
      <c r="AT115" s="216" t="s">
        <v>126</v>
      </c>
      <c r="AU115" s="216" t="s">
        <v>82</v>
      </c>
      <c r="AY115" s="16" t="s">
        <v>123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6" t="s">
        <v>80</v>
      </c>
      <c r="BK115" s="217">
        <f>ROUND(I115*H115,2)</f>
        <v>0</v>
      </c>
      <c r="BL115" s="16" t="s">
        <v>130</v>
      </c>
      <c r="BM115" s="216" t="s">
        <v>603</v>
      </c>
    </row>
    <row r="116" s="2" customFormat="1">
      <c r="A116" s="37"/>
      <c r="B116" s="38"/>
      <c r="C116" s="39"/>
      <c r="D116" s="218" t="s">
        <v>132</v>
      </c>
      <c r="E116" s="39"/>
      <c r="F116" s="219" t="s">
        <v>495</v>
      </c>
      <c r="G116" s="39"/>
      <c r="H116" s="39"/>
      <c r="I116" s="220"/>
      <c r="J116" s="39"/>
      <c r="K116" s="39"/>
      <c r="L116" s="43"/>
      <c r="M116" s="221"/>
      <c r="N116" s="222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132</v>
      </c>
      <c r="AU116" s="16" t="s">
        <v>82</v>
      </c>
    </row>
    <row r="117" s="2" customFormat="1" ht="24.15" customHeight="1">
      <c r="A117" s="37"/>
      <c r="B117" s="38"/>
      <c r="C117" s="204" t="s">
        <v>208</v>
      </c>
      <c r="D117" s="204" t="s">
        <v>126</v>
      </c>
      <c r="E117" s="205" t="s">
        <v>283</v>
      </c>
      <c r="F117" s="206" t="s">
        <v>284</v>
      </c>
      <c r="G117" s="207" t="s">
        <v>129</v>
      </c>
      <c r="H117" s="208">
        <v>12</v>
      </c>
      <c r="I117" s="209"/>
      <c r="J117" s="210">
        <f>ROUND(I117*H117,2)</f>
        <v>0</v>
      </c>
      <c r="K117" s="211"/>
      <c r="L117" s="43"/>
      <c r="M117" s="212" t="s">
        <v>19</v>
      </c>
      <c r="N117" s="213" t="s">
        <v>43</v>
      </c>
      <c r="O117" s="83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6" t="s">
        <v>130</v>
      </c>
      <c r="AT117" s="216" t="s">
        <v>126</v>
      </c>
      <c r="AU117" s="216" t="s">
        <v>82</v>
      </c>
      <c r="AY117" s="16" t="s">
        <v>123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6" t="s">
        <v>80</v>
      </c>
      <c r="BK117" s="217">
        <f>ROUND(I117*H117,2)</f>
        <v>0</v>
      </c>
      <c r="BL117" s="16" t="s">
        <v>130</v>
      </c>
      <c r="BM117" s="216" t="s">
        <v>604</v>
      </c>
    </row>
    <row r="118" s="2" customFormat="1">
      <c r="A118" s="37"/>
      <c r="B118" s="38"/>
      <c r="C118" s="39"/>
      <c r="D118" s="218" t="s">
        <v>132</v>
      </c>
      <c r="E118" s="39"/>
      <c r="F118" s="219" t="s">
        <v>286</v>
      </c>
      <c r="G118" s="39"/>
      <c r="H118" s="39"/>
      <c r="I118" s="220"/>
      <c r="J118" s="39"/>
      <c r="K118" s="39"/>
      <c r="L118" s="43"/>
      <c r="M118" s="221"/>
      <c r="N118" s="222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132</v>
      </c>
      <c r="AU118" s="16" t="s">
        <v>82</v>
      </c>
    </row>
    <row r="119" s="2" customFormat="1" ht="44.25" customHeight="1">
      <c r="A119" s="37"/>
      <c r="B119" s="38"/>
      <c r="C119" s="204" t="s">
        <v>213</v>
      </c>
      <c r="D119" s="204" t="s">
        <v>126</v>
      </c>
      <c r="E119" s="205" t="s">
        <v>293</v>
      </c>
      <c r="F119" s="206" t="s">
        <v>294</v>
      </c>
      <c r="G119" s="207" t="s">
        <v>201</v>
      </c>
      <c r="H119" s="208">
        <v>10</v>
      </c>
      <c r="I119" s="209"/>
      <c r="J119" s="210">
        <f>ROUND(I119*H119,2)</f>
        <v>0</v>
      </c>
      <c r="K119" s="211"/>
      <c r="L119" s="43"/>
      <c r="M119" s="212" t="s">
        <v>19</v>
      </c>
      <c r="N119" s="213" t="s">
        <v>43</v>
      </c>
      <c r="O119" s="83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6" t="s">
        <v>130</v>
      </c>
      <c r="AT119" s="216" t="s">
        <v>126</v>
      </c>
      <c r="AU119" s="216" t="s">
        <v>82</v>
      </c>
      <c r="AY119" s="16" t="s">
        <v>123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6" t="s">
        <v>80</v>
      </c>
      <c r="BK119" s="217">
        <f>ROUND(I119*H119,2)</f>
        <v>0</v>
      </c>
      <c r="BL119" s="16" t="s">
        <v>130</v>
      </c>
      <c r="BM119" s="216" t="s">
        <v>605</v>
      </c>
    </row>
    <row r="120" s="2" customFormat="1">
      <c r="A120" s="37"/>
      <c r="B120" s="38"/>
      <c r="C120" s="39"/>
      <c r="D120" s="218" t="s">
        <v>132</v>
      </c>
      <c r="E120" s="39"/>
      <c r="F120" s="219" t="s">
        <v>296</v>
      </c>
      <c r="G120" s="39"/>
      <c r="H120" s="39"/>
      <c r="I120" s="220"/>
      <c r="J120" s="39"/>
      <c r="K120" s="39"/>
      <c r="L120" s="43"/>
      <c r="M120" s="221"/>
      <c r="N120" s="222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132</v>
      </c>
      <c r="AU120" s="16" t="s">
        <v>82</v>
      </c>
    </row>
    <row r="121" s="2" customFormat="1" ht="44.25" customHeight="1">
      <c r="A121" s="37"/>
      <c r="B121" s="38"/>
      <c r="C121" s="204" t="s">
        <v>7</v>
      </c>
      <c r="D121" s="204" t="s">
        <v>126</v>
      </c>
      <c r="E121" s="205" t="s">
        <v>386</v>
      </c>
      <c r="F121" s="206" t="s">
        <v>387</v>
      </c>
      <c r="G121" s="207" t="s">
        <v>367</v>
      </c>
      <c r="H121" s="208">
        <v>0.02</v>
      </c>
      <c r="I121" s="209"/>
      <c r="J121" s="210">
        <f>ROUND(I121*H121,2)</f>
        <v>0</v>
      </c>
      <c r="K121" s="211"/>
      <c r="L121" s="43"/>
      <c r="M121" s="212" t="s">
        <v>19</v>
      </c>
      <c r="N121" s="213" t="s">
        <v>43</v>
      </c>
      <c r="O121" s="83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6" t="s">
        <v>130</v>
      </c>
      <c r="AT121" s="216" t="s">
        <v>126</v>
      </c>
      <c r="AU121" s="216" t="s">
        <v>82</v>
      </c>
      <c r="AY121" s="16" t="s">
        <v>123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6" t="s">
        <v>80</v>
      </c>
      <c r="BK121" s="217">
        <f>ROUND(I121*H121,2)</f>
        <v>0</v>
      </c>
      <c r="BL121" s="16" t="s">
        <v>130</v>
      </c>
      <c r="BM121" s="216" t="s">
        <v>606</v>
      </c>
    </row>
    <row r="122" s="2" customFormat="1">
      <c r="A122" s="37"/>
      <c r="B122" s="38"/>
      <c r="C122" s="39"/>
      <c r="D122" s="218" t="s">
        <v>132</v>
      </c>
      <c r="E122" s="39"/>
      <c r="F122" s="219" t="s">
        <v>389</v>
      </c>
      <c r="G122" s="39"/>
      <c r="H122" s="39"/>
      <c r="I122" s="220"/>
      <c r="J122" s="39"/>
      <c r="K122" s="39"/>
      <c r="L122" s="43"/>
      <c r="M122" s="221"/>
      <c r="N122" s="222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132</v>
      </c>
      <c r="AU122" s="16" t="s">
        <v>82</v>
      </c>
    </row>
    <row r="123" s="2" customFormat="1" ht="44.25" customHeight="1">
      <c r="A123" s="37"/>
      <c r="B123" s="38"/>
      <c r="C123" s="204" t="s">
        <v>221</v>
      </c>
      <c r="D123" s="204" t="s">
        <v>126</v>
      </c>
      <c r="E123" s="205" t="s">
        <v>391</v>
      </c>
      <c r="F123" s="206" t="s">
        <v>392</v>
      </c>
      <c r="G123" s="207" t="s">
        <v>367</v>
      </c>
      <c r="H123" s="208">
        <v>0.059999999999999998</v>
      </c>
      <c r="I123" s="209"/>
      <c r="J123" s="210">
        <f>ROUND(I123*H123,2)</f>
        <v>0</v>
      </c>
      <c r="K123" s="211"/>
      <c r="L123" s="43"/>
      <c r="M123" s="212" t="s">
        <v>19</v>
      </c>
      <c r="N123" s="213" t="s">
        <v>43</v>
      </c>
      <c r="O123" s="83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6" t="s">
        <v>130</v>
      </c>
      <c r="AT123" s="216" t="s">
        <v>126</v>
      </c>
      <c r="AU123" s="216" t="s">
        <v>82</v>
      </c>
      <c r="AY123" s="16" t="s">
        <v>123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6" t="s">
        <v>80</v>
      </c>
      <c r="BK123" s="217">
        <f>ROUND(I123*H123,2)</f>
        <v>0</v>
      </c>
      <c r="BL123" s="16" t="s">
        <v>130</v>
      </c>
      <c r="BM123" s="216" t="s">
        <v>607</v>
      </c>
    </row>
    <row r="124" s="2" customFormat="1">
      <c r="A124" s="37"/>
      <c r="B124" s="38"/>
      <c r="C124" s="39"/>
      <c r="D124" s="218" t="s">
        <v>132</v>
      </c>
      <c r="E124" s="39"/>
      <c r="F124" s="219" t="s">
        <v>394</v>
      </c>
      <c r="G124" s="39"/>
      <c r="H124" s="39"/>
      <c r="I124" s="220"/>
      <c r="J124" s="39"/>
      <c r="K124" s="39"/>
      <c r="L124" s="43"/>
      <c r="M124" s="221"/>
      <c r="N124" s="222"/>
      <c r="O124" s="83"/>
      <c r="P124" s="83"/>
      <c r="Q124" s="83"/>
      <c r="R124" s="83"/>
      <c r="S124" s="83"/>
      <c r="T124" s="84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132</v>
      </c>
      <c r="AU124" s="16" t="s">
        <v>82</v>
      </c>
    </row>
    <row r="125" s="2" customFormat="1" ht="16.5" customHeight="1">
      <c r="A125" s="37"/>
      <c r="B125" s="38"/>
      <c r="C125" s="223" t="s">
        <v>225</v>
      </c>
      <c r="D125" s="223" t="s">
        <v>120</v>
      </c>
      <c r="E125" s="224" t="s">
        <v>298</v>
      </c>
      <c r="F125" s="225" t="s">
        <v>299</v>
      </c>
      <c r="G125" s="226" t="s">
        <v>300</v>
      </c>
      <c r="H125" s="227">
        <v>1</v>
      </c>
      <c r="I125" s="228"/>
      <c r="J125" s="229">
        <f>ROUND(I125*H125,2)</f>
        <v>0</v>
      </c>
      <c r="K125" s="230"/>
      <c r="L125" s="231"/>
      <c r="M125" s="232" t="s">
        <v>19</v>
      </c>
      <c r="N125" s="233" t="s">
        <v>43</v>
      </c>
      <c r="O125" s="83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6" t="s">
        <v>137</v>
      </c>
      <c r="AT125" s="216" t="s">
        <v>120</v>
      </c>
      <c r="AU125" s="216" t="s">
        <v>82</v>
      </c>
      <c r="AY125" s="16" t="s">
        <v>123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6" t="s">
        <v>80</v>
      </c>
      <c r="BK125" s="217">
        <f>ROUND(I125*H125,2)</f>
        <v>0</v>
      </c>
      <c r="BL125" s="16" t="s">
        <v>130</v>
      </c>
      <c r="BM125" s="216" t="s">
        <v>608</v>
      </c>
    </row>
    <row r="126" s="12" customFormat="1" ht="25.92" customHeight="1">
      <c r="A126" s="12"/>
      <c r="B126" s="188"/>
      <c r="C126" s="189"/>
      <c r="D126" s="190" t="s">
        <v>71</v>
      </c>
      <c r="E126" s="191" t="s">
        <v>415</v>
      </c>
      <c r="F126" s="191" t="s">
        <v>416</v>
      </c>
      <c r="G126" s="189"/>
      <c r="H126" s="189"/>
      <c r="I126" s="192"/>
      <c r="J126" s="193">
        <f>BK126</f>
        <v>0</v>
      </c>
      <c r="K126" s="189"/>
      <c r="L126" s="194"/>
      <c r="M126" s="195"/>
      <c r="N126" s="196"/>
      <c r="O126" s="196"/>
      <c r="P126" s="197">
        <f>P127+P132+P137+P140</f>
        <v>0</v>
      </c>
      <c r="Q126" s="196"/>
      <c r="R126" s="197">
        <f>R127+R132+R137+R140</f>
        <v>0</v>
      </c>
      <c r="S126" s="196"/>
      <c r="T126" s="198">
        <f>T127+T132+T137+T140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9" t="s">
        <v>146</v>
      </c>
      <c r="AT126" s="200" t="s">
        <v>71</v>
      </c>
      <c r="AU126" s="200" t="s">
        <v>72</v>
      </c>
      <c r="AY126" s="199" t="s">
        <v>123</v>
      </c>
      <c r="BK126" s="201">
        <f>BK127+BK132+BK137+BK140</f>
        <v>0</v>
      </c>
    </row>
    <row r="127" s="12" customFormat="1" ht="22.8" customHeight="1">
      <c r="A127" s="12"/>
      <c r="B127" s="188"/>
      <c r="C127" s="189"/>
      <c r="D127" s="190" t="s">
        <v>71</v>
      </c>
      <c r="E127" s="202" t="s">
        <v>417</v>
      </c>
      <c r="F127" s="202" t="s">
        <v>418</v>
      </c>
      <c r="G127" s="189"/>
      <c r="H127" s="189"/>
      <c r="I127" s="192"/>
      <c r="J127" s="203">
        <f>BK127</f>
        <v>0</v>
      </c>
      <c r="K127" s="189"/>
      <c r="L127" s="194"/>
      <c r="M127" s="195"/>
      <c r="N127" s="196"/>
      <c r="O127" s="196"/>
      <c r="P127" s="197">
        <f>SUM(P128:P131)</f>
        <v>0</v>
      </c>
      <c r="Q127" s="196"/>
      <c r="R127" s="197">
        <f>SUM(R128:R131)</f>
        <v>0</v>
      </c>
      <c r="S127" s="196"/>
      <c r="T127" s="198">
        <f>SUM(T128:T131)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99" t="s">
        <v>146</v>
      </c>
      <c r="AT127" s="200" t="s">
        <v>71</v>
      </c>
      <c r="AU127" s="200" t="s">
        <v>80</v>
      </c>
      <c r="AY127" s="199" t="s">
        <v>123</v>
      </c>
      <c r="BK127" s="201">
        <f>SUM(BK128:BK131)</f>
        <v>0</v>
      </c>
    </row>
    <row r="128" s="2" customFormat="1" ht="16.5" customHeight="1">
      <c r="A128" s="37"/>
      <c r="B128" s="38"/>
      <c r="C128" s="204" t="s">
        <v>230</v>
      </c>
      <c r="D128" s="204" t="s">
        <v>126</v>
      </c>
      <c r="E128" s="205" t="s">
        <v>420</v>
      </c>
      <c r="F128" s="206" t="s">
        <v>421</v>
      </c>
      <c r="G128" s="207" t="s">
        <v>300</v>
      </c>
      <c r="H128" s="208">
        <v>1</v>
      </c>
      <c r="I128" s="209"/>
      <c r="J128" s="210">
        <f>ROUND(I128*H128,2)</f>
        <v>0</v>
      </c>
      <c r="K128" s="211"/>
      <c r="L128" s="43"/>
      <c r="M128" s="212" t="s">
        <v>19</v>
      </c>
      <c r="N128" s="213" t="s">
        <v>43</v>
      </c>
      <c r="O128" s="83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6" t="s">
        <v>422</v>
      </c>
      <c r="AT128" s="216" t="s">
        <v>126</v>
      </c>
      <c r="AU128" s="216" t="s">
        <v>82</v>
      </c>
      <c r="AY128" s="16" t="s">
        <v>123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6" t="s">
        <v>80</v>
      </c>
      <c r="BK128" s="217">
        <f>ROUND(I128*H128,2)</f>
        <v>0</v>
      </c>
      <c r="BL128" s="16" t="s">
        <v>422</v>
      </c>
      <c r="BM128" s="216" t="s">
        <v>609</v>
      </c>
    </row>
    <row r="129" s="2" customFormat="1">
      <c r="A129" s="37"/>
      <c r="B129" s="38"/>
      <c r="C129" s="39"/>
      <c r="D129" s="218" t="s">
        <v>132</v>
      </c>
      <c r="E129" s="39"/>
      <c r="F129" s="219" t="s">
        <v>424</v>
      </c>
      <c r="G129" s="39"/>
      <c r="H129" s="39"/>
      <c r="I129" s="220"/>
      <c r="J129" s="39"/>
      <c r="K129" s="39"/>
      <c r="L129" s="43"/>
      <c r="M129" s="221"/>
      <c r="N129" s="222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132</v>
      </c>
      <c r="AU129" s="16" t="s">
        <v>82</v>
      </c>
    </row>
    <row r="130" s="2" customFormat="1" ht="49.05" customHeight="1">
      <c r="A130" s="37"/>
      <c r="B130" s="38"/>
      <c r="C130" s="204" t="s">
        <v>235</v>
      </c>
      <c r="D130" s="204" t="s">
        <v>126</v>
      </c>
      <c r="E130" s="205" t="s">
        <v>502</v>
      </c>
      <c r="F130" s="206" t="s">
        <v>503</v>
      </c>
      <c r="G130" s="207" t="s">
        <v>129</v>
      </c>
      <c r="H130" s="208">
        <v>1</v>
      </c>
      <c r="I130" s="209"/>
      <c r="J130" s="210">
        <f>ROUND(I130*H130,2)</f>
        <v>0</v>
      </c>
      <c r="K130" s="211"/>
      <c r="L130" s="43"/>
      <c r="M130" s="212" t="s">
        <v>19</v>
      </c>
      <c r="N130" s="213" t="s">
        <v>43</v>
      </c>
      <c r="O130" s="83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6" t="s">
        <v>130</v>
      </c>
      <c r="AT130" s="216" t="s">
        <v>126</v>
      </c>
      <c r="AU130" s="216" t="s">
        <v>82</v>
      </c>
      <c r="AY130" s="16" t="s">
        <v>123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6" t="s">
        <v>80</v>
      </c>
      <c r="BK130" s="217">
        <f>ROUND(I130*H130,2)</f>
        <v>0</v>
      </c>
      <c r="BL130" s="16" t="s">
        <v>130</v>
      </c>
      <c r="BM130" s="216" t="s">
        <v>610</v>
      </c>
    </row>
    <row r="131" s="2" customFormat="1">
      <c r="A131" s="37"/>
      <c r="B131" s="38"/>
      <c r="C131" s="39"/>
      <c r="D131" s="218" t="s">
        <v>132</v>
      </c>
      <c r="E131" s="39"/>
      <c r="F131" s="219" t="s">
        <v>505</v>
      </c>
      <c r="G131" s="39"/>
      <c r="H131" s="39"/>
      <c r="I131" s="220"/>
      <c r="J131" s="39"/>
      <c r="K131" s="39"/>
      <c r="L131" s="43"/>
      <c r="M131" s="221"/>
      <c r="N131" s="222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132</v>
      </c>
      <c r="AU131" s="16" t="s">
        <v>82</v>
      </c>
    </row>
    <row r="132" s="12" customFormat="1" ht="22.8" customHeight="1">
      <c r="A132" s="12"/>
      <c r="B132" s="188"/>
      <c r="C132" s="189"/>
      <c r="D132" s="190" t="s">
        <v>71</v>
      </c>
      <c r="E132" s="202" t="s">
        <v>430</v>
      </c>
      <c r="F132" s="202" t="s">
        <v>431</v>
      </c>
      <c r="G132" s="189"/>
      <c r="H132" s="189"/>
      <c r="I132" s="192"/>
      <c r="J132" s="203">
        <f>BK132</f>
        <v>0</v>
      </c>
      <c r="K132" s="189"/>
      <c r="L132" s="194"/>
      <c r="M132" s="195"/>
      <c r="N132" s="196"/>
      <c r="O132" s="196"/>
      <c r="P132" s="197">
        <f>SUM(P133:P136)</f>
        <v>0</v>
      </c>
      <c r="Q132" s="196"/>
      <c r="R132" s="197">
        <f>SUM(R133:R136)</f>
        <v>0</v>
      </c>
      <c r="S132" s="196"/>
      <c r="T132" s="198">
        <f>SUM(T133:T136)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99" t="s">
        <v>146</v>
      </c>
      <c r="AT132" s="200" t="s">
        <v>71</v>
      </c>
      <c r="AU132" s="200" t="s">
        <v>80</v>
      </c>
      <c r="AY132" s="199" t="s">
        <v>123</v>
      </c>
      <c r="BK132" s="201">
        <f>SUM(BK133:BK136)</f>
        <v>0</v>
      </c>
    </row>
    <row r="133" s="2" customFormat="1" ht="16.5" customHeight="1">
      <c r="A133" s="37"/>
      <c r="B133" s="38"/>
      <c r="C133" s="204" t="s">
        <v>239</v>
      </c>
      <c r="D133" s="204" t="s">
        <v>126</v>
      </c>
      <c r="E133" s="205" t="s">
        <v>433</v>
      </c>
      <c r="F133" s="206" t="s">
        <v>431</v>
      </c>
      <c r="G133" s="207" t="s">
        <v>300</v>
      </c>
      <c r="H133" s="208">
        <v>1</v>
      </c>
      <c r="I133" s="209"/>
      <c r="J133" s="210">
        <f>ROUND(I133*H133,2)</f>
        <v>0</v>
      </c>
      <c r="K133" s="211"/>
      <c r="L133" s="43"/>
      <c r="M133" s="212" t="s">
        <v>19</v>
      </c>
      <c r="N133" s="213" t="s">
        <v>43</v>
      </c>
      <c r="O133" s="83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6" t="s">
        <v>422</v>
      </c>
      <c r="AT133" s="216" t="s">
        <v>126</v>
      </c>
      <c r="AU133" s="216" t="s">
        <v>82</v>
      </c>
      <c r="AY133" s="16" t="s">
        <v>123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6" t="s">
        <v>80</v>
      </c>
      <c r="BK133" s="217">
        <f>ROUND(I133*H133,2)</f>
        <v>0</v>
      </c>
      <c r="BL133" s="16" t="s">
        <v>422</v>
      </c>
      <c r="BM133" s="216" t="s">
        <v>611</v>
      </c>
    </row>
    <row r="134" s="2" customFormat="1">
      <c r="A134" s="37"/>
      <c r="B134" s="38"/>
      <c r="C134" s="39"/>
      <c r="D134" s="218" t="s">
        <v>132</v>
      </c>
      <c r="E134" s="39"/>
      <c r="F134" s="219" t="s">
        <v>435</v>
      </c>
      <c r="G134" s="39"/>
      <c r="H134" s="39"/>
      <c r="I134" s="220"/>
      <c r="J134" s="39"/>
      <c r="K134" s="39"/>
      <c r="L134" s="43"/>
      <c r="M134" s="221"/>
      <c r="N134" s="222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132</v>
      </c>
      <c r="AU134" s="16" t="s">
        <v>82</v>
      </c>
    </row>
    <row r="135" s="2" customFormat="1" ht="16.5" customHeight="1">
      <c r="A135" s="37"/>
      <c r="B135" s="38"/>
      <c r="C135" s="204" t="s">
        <v>243</v>
      </c>
      <c r="D135" s="204" t="s">
        <v>126</v>
      </c>
      <c r="E135" s="205" t="s">
        <v>436</v>
      </c>
      <c r="F135" s="206" t="s">
        <v>437</v>
      </c>
      <c r="G135" s="207" t="s">
        <v>300</v>
      </c>
      <c r="H135" s="208">
        <v>1</v>
      </c>
      <c r="I135" s="209"/>
      <c r="J135" s="210">
        <f>ROUND(I135*H135,2)</f>
        <v>0</v>
      </c>
      <c r="K135" s="211"/>
      <c r="L135" s="43"/>
      <c r="M135" s="212" t="s">
        <v>19</v>
      </c>
      <c r="N135" s="213" t="s">
        <v>43</v>
      </c>
      <c r="O135" s="83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6" t="s">
        <v>422</v>
      </c>
      <c r="AT135" s="216" t="s">
        <v>126</v>
      </c>
      <c r="AU135" s="216" t="s">
        <v>82</v>
      </c>
      <c r="AY135" s="16" t="s">
        <v>123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6" t="s">
        <v>80</v>
      </c>
      <c r="BK135" s="217">
        <f>ROUND(I135*H135,2)</f>
        <v>0</v>
      </c>
      <c r="BL135" s="16" t="s">
        <v>422</v>
      </c>
      <c r="BM135" s="216" t="s">
        <v>612</v>
      </c>
    </row>
    <row r="136" s="2" customFormat="1">
      <c r="A136" s="37"/>
      <c r="B136" s="38"/>
      <c r="C136" s="39"/>
      <c r="D136" s="218" t="s">
        <v>132</v>
      </c>
      <c r="E136" s="39"/>
      <c r="F136" s="219" t="s">
        <v>439</v>
      </c>
      <c r="G136" s="39"/>
      <c r="H136" s="39"/>
      <c r="I136" s="220"/>
      <c r="J136" s="39"/>
      <c r="K136" s="39"/>
      <c r="L136" s="43"/>
      <c r="M136" s="221"/>
      <c r="N136" s="222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132</v>
      </c>
      <c r="AU136" s="16" t="s">
        <v>82</v>
      </c>
    </row>
    <row r="137" s="12" customFormat="1" ht="22.8" customHeight="1">
      <c r="A137" s="12"/>
      <c r="B137" s="188"/>
      <c r="C137" s="189"/>
      <c r="D137" s="190" t="s">
        <v>71</v>
      </c>
      <c r="E137" s="202" t="s">
        <v>440</v>
      </c>
      <c r="F137" s="202" t="s">
        <v>441</v>
      </c>
      <c r="G137" s="189"/>
      <c r="H137" s="189"/>
      <c r="I137" s="192"/>
      <c r="J137" s="203">
        <f>BK137</f>
        <v>0</v>
      </c>
      <c r="K137" s="189"/>
      <c r="L137" s="194"/>
      <c r="M137" s="195"/>
      <c r="N137" s="196"/>
      <c r="O137" s="196"/>
      <c r="P137" s="197">
        <f>SUM(P138:P139)</f>
        <v>0</v>
      </c>
      <c r="Q137" s="196"/>
      <c r="R137" s="197">
        <f>SUM(R138:R139)</f>
        <v>0</v>
      </c>
      <c r="S137" s="196"/>
      <c r="T137" s="198">
        <f>SUM(T138:T139)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99" t="s">
        <v>146</v>
      </c>
      <c r="AT137" s="200" t="s">
        <v>71</v>
      </c>
      <c r="AU137" s="200" t="s">
        <v>80</v>
      </c>
      <c r="AY137" s="199" t="s">
        <v>123</v>
      </c>
      <c r="BK137" s="201">
        <f>SUM(BK138:BK139)</f>
        <v>0</v>
      </c>
    </row>
    <row r="138" s="2" customFormat="1" ht="16.5" customHeight="1">
      <c r="A138" s="37"/>
      <c r="B138" s="38"/>
      <c r="C138" s="204" t="s">
        <v>248</v>
      </c>
      <c r="D138" s="204" t="s">
        <v>126</v>
      </c>
      <c r="E138" s="205" t="s">
        <v>443</v>
      </c>
      <c r="F138" s="206" t="s">
        <v>444</v>
      </c>
      <c r="G138" s="207" t="s">
        <v>300</v>
      </c>
      <c r="H138" s="208">
        <v>1</v>
      </c>
      <c r="I138" s="209"/>
      <c r="J138" s="210">
        <f>ROUND(I138*H138,2)</f>
        <v>0</v>
      </c>
      <c r="K138" s="211"/>
      <c r="L138" s="43"/>
      <c r="M138" s="212" t="s">
        <v>19</v>
      </c>
      <c r="N138" s="213" t="s">
        <v>43</v>
      </c>
      <c r="O138" s="83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6" t="s">
        <v>422</v>
      </c>
      <c r="AT138" s="216" t="s">
        <v>126</v>
      </c>
      <c r="AU138" s="216" t="s">
        <v>82</v>
      </c>
      <c r="AY138" s="16" t="s">
        <v>123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6" t="s">
        <v>80</v>
      </c>
      <c r="BK138" s="217">
        <f>ROUND(I138*H138,2)</f>
        <v>0</v>
      </c>
      <c r="BL138" s="16" t="s">
        <v>422</v>
      </c>
      <c r="BM138" s="216" t="s">
        <v>613</v>
      </c>
    </row>
    <row r="139" s="2" customFormat="1">
      <c r="A139" s="37"/>
      <c r="B139" s="38"/>
      <c r="C139" s="39"/>
      <c r="D139" s="218" t="s">
        <v>132</v>
      </c>
      <c r="E139" s="39"/>
      <c r="F139" s="219" t="s">
        <v>446</v>
      </c>
      <c r="G139" s="39"/>
      <c r="H139" s="39"/>
      <c r="I139" s="220"/>
      <c r="J139" s="39"/>
      <c r="K139" s="39"/>
      <c r="L139" s="43"/>
      <c r="M139" s="221"/>
      <c r="N139" s="222"/>
      <c r="O139" s="83"/>
      <c r="P139" s="83"/>
      <c r="Q139" s="83"/>
      <c r="R139" s="83"/>
      <c r="S139" s="83"/>
      <c r="T139" s="84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132</v>
      </c>
      <c r="AU139" s="16" t="s">
        <v>82</v>
      </c>
    </row>
    <row r="140" s="12" customFormat="1" ht="22.8" customHeight="1">
      <c r="A140" s="12"/>
      <c r="B140" s="188"/>
      <c r="C140" s="189"/>
      <c r="D140" s="190" t="s">
        <v>71</v>
      </c>
      <c r="E140" s="202" t="s">
        <v>447</v>
      </c>
      <c r="F140" s="202" t="s">
        <v>448</v>
      </c>
      <c r="G140" s="189"/>
      <c r="H140" s="189"/>
      <c r="I140" s="192"/>
      <c r="J140" s="203">
        <f>BK140</f>
        <v>0</v>
      </c>
      <c r="K140" s="189"/>
      <c r="L140" s="194"/>
      <c r="M140" s="195"/>
      <c r="N140" s="196"/>
      <c r="O140" s="196"/>
      <c r="P140" s="197">
        <f>SUM(P141:P142)</f>
        <v>0</v>
      </c>
      <c r="Q140" s="196"/>
      <c r="R140" s="197">
        <f>SUM(R141:R142)</f>
        <v>0</v>
      </c>
      <c r="S140" s="196"/>
      <c r="T140" s="198">
        <f>SUM(T141:T142)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9" t="s">
        <v>146</v>
      </c>
      <c r="AT140" s="200" t="s">
        <v>71</v>
      </c>
      <c r="AU140" s="200" t="s">
        <v>80</v>
      </c>
      <c r="AY140" s="199" t="s">
        <v>123</v>
      </c>
      <c r="BK140" s="201">
        <f>SUM(BK141:BK142)</f>
        <v>0</v>
      </c>
    </row>
    <row r="141" s="2" customFormat="1" ht="16.5" customHeight="1">
      <c r="A141" s="37"/>
      <c r="B141" s="38"/>
      <c r="C141" s="204" t="s">
        <v>252</v>
      </c>
      <c r="D141" s="204" t="s">
        <v>126</v>
      </c>
      <c r="E141" s="205" t="s">
        <v>450</v>
      </c>
      <c r="F141" s="206" t="s">
        <v>451</v>
      </c>
      <c r="G141" s="207" t="s">
        <v>452</v>
      </c>
      <c r="H141" s="208">
        <v>1</v>
      </c>
      <c r="I141" s="209"/>
      <c r="J141" s="210">
        <f>ROUND(I141*H141,2)</f>
        <v>0</v>
      </c>
      <c r="K141" s="211"/>
      <c r="L141" s="43"/>
      <c r="M141" s="212" t="s">
        <v>19</v>
      </c>
      <c r="N141" s="213" t="s">
        <v>43</v>
      </c>
      <c r="O141" s="83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6" t="s">
        <v>422</v>
      </c>
      <c r="AT141" s="216" t="s">
        <v>126</v>
      </c>
      <c r="AU141" s="216" t="s">
        <v>82</v>
      </c>
      <c r="AY141" s="16" t="s">
        <v>123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6" t="s">
        <v>80</v>
      </c>
      <c r="BK141" s="217">
        <f>ROUND(I141*H141,2)</f>
        <v>0</v>
      </c>
      <c r="BL141" s="16" t="s">
        <v>422</v>
      </c>
      <c r="BM141" s="216" t="s">
        <v>614</v>
      </c>
    </row>
    <row r="142" s="2" customFormat="1">
      <c r="A142" s="37"/>
      <c r="B142" s="38"/>
      <c r="C142" s="39"/>
      <c r="D142" s="218" t="s">
        <v>132</v>
      </c>
      <c r="E142" s="39"/>
      <c r="F142" s="219" t="s">
        <v>454</v>
      </c>
      <c r="G142" s="39"/>
      <c r="H142" s="39"/>
      <c r="I142" s="220"/>
      <c r="J142" s="39"/>
      <c r="K142" s="39"/>
      <c r="L142" s="43"/>
      <c r="M142" s="234"/>
      <c r="N142" s="235"/>
      <c r="O142" s="236"/>
      <c r="P142" s="236"/>
      <c r="Q142" s="236"/>
      <c r="R142" s="236"/>
      <c r="S142" s="236"/>
      <c r="T142" s="2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132</v>
      </c>
      <c r="AU142" s="16" t="s">
        <v>82</v>
      </c>
    </row>
    <row r="143" s="2" customFormat="1" ht="6.96" customHeight="1">
      <c r="A143" s="37"/>
      <c r="B143" s="58"/>
      <c r="C143" s="59"/>
      <c r="D143" s="59"/>
      <c r="E143" s="59"/>
      <c r="F143" s="59"/>
      <c r="G143" s="59"/>
      <c r="H143" s="59"/>
      <c r="I143" s="59"/>
      <c r="J143" s="59"/>
      <c r="K143" s="59"/>
      <c r="L143" s="43"/>
      <c r="M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</row>
  </sheetData>
  <sheetProtection sheet="1" autoFilter="0" formatColumns="0" formatRows="0" objects="1" scenarios="1" spinCount="100000" saltValue="507bjRqEVUD0g9+6xkuweb9NbZpEgbUo0NPWk33gMPcbnIBUymRxRwewN+MjdXiq7BfezuZeYjiaJHOZV3ExVw==" hashValue="xgwbT0/FTEgXB0IUdp8DHzKnJ/R/tBYsLh+Uc0iJIqFuDuVRvhjuwiI5inFTdyY+QjovoSpcF3RhHnfqBsAkgw==" algorithmName="SHA-512" password="CC7B"/>
  <autoFilter ref="C85:K142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5_01/210203901"/>
    <hyperlink ref="F94" r:id="rId2" display="https://podminky.urs.cz/item/CS_URS_2025_01/210204103"/>
    <hyperlink ref="F97" r:id="rId3" display="https://podminky.urs.cz/item/CS_URS_2025_01/210812011"/>
    <hyperlink ref="F100" r:id="rId4" display="https://podminky.urs.cz/item/CS_URS_2025_01/741110002"/>
    <hyperlink ref="F103" r:id="rId5" display="https://podminky.urs.cz/item/CS_URS_2025_01/460932132"/>
    <hyperlink ref="F106" r:id="rId6" display="https://podminky.urs.cz/item/CS_URS_2025_01/741910601"/>
    <hyperlink ref="F109" r:id="rId7" display="https://podminky.urs.cz/item/CS_URS_2025_01/741112022"/>
    <hyperlink ref="F112" r:id="rId8" display="https://podminky.urs.cz/item/CS_URS_2025_01/210100001"/>
    <hyperlink ref="F114" r:id="rId9" display="https://podminky.urs.cz/item/CS_URS_2025_01/218202016"/>
    <hyperlink ref="F116" r:id="rId10" display="https://podminky.urs.cz/item/CS_URS_2025_01/218204103"/>
    <hyperlink ref="F118" r:id="rId11" display="https://podminky.urs.cz/item/CS_URS_2025_01/218100001"/>
    <hyperlink ref="F120" r:id="rId12" display="https://podminky.urs.cz/item/CS_URS_2025_01/218900601"/>
    <hyperlink ref="F122" r:id="rId13" display="https://podminky.urs.cz/item/CS_URS_2025_01/469973115"/>
    <hyperlink ref="F124" r:id="rId14" display="https://podminky.urs.cz/item/CS_URS_2025_01/469973116"/>
    <hyperlink ref="F129" r:id="rId15" display="https://podminky.urs.cz/item/CS_URS_2025_01/013254000"/>
    <hyperlink ref="F131" r:id="rId16" display="https://podminky.urs.cz/item/CS_URS_2025_01/210280001"/>
    <hyperlink ref="F134" r:id="rId17" display="https://podminky.urs.cz/item/CS_URS_2025_01/030001000"/>
    <hyperlink ref="F136" r:id="rId18" display="https://podminky.urs.cz/item/CS_URS_2025_01/034303000"/>
    <hyperlink ref="F139" r:id="rId19" display="https://podminky.urs.cz/item/CS_URS_2025_01/045303000"/>
    <hyperlink ref="F142" r:id="rId20" display="https://podminky.urs.cz/item/CS_URS_2025_01/079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38" customWidth="1"/>
    <col min="2" max="2" width="1.667969" style="238" customWidth="1"/>
    <col min="3" max="4" width="5" style="238" customWidth="1"/>
    <col min="5" max="5" width="11.66016" style="238" customWidth="1"/>
    <col min="6" max="6" width="9.160156" style="238" customWidth="1"/>
    <col min="7" max="7" width="5" style="238" customWidth="1"/>
    <col min="8" max="8" width="77.83203" style="238" customWidth="1"/>
    <col min="9" max="10" width="20" style="238" customWidth="1"/>
    <col min="11" max="11" width="1.667969" style="238" customWidth="1"/>
  </cols>
  <sheetData>
    <row r="1" s="1" customFormat="1" ht="37.5" customHeight="1"/>
    <row r="2" s="1" customFormat="1" ht="7.5" customHeight="1">
      <c r="B2" s="239"/>
      <c r="C2" s="240"/>
      <c r="D2" s="240"/>
      <c r="E2" s="240"/>
      <c r="F2" s="240"/>
      <c r="G2" s="240"/>
      <c r="H2" s="240"/>
      <c r="I2" s="240"/>
      <c r="J2" s="240"/>
      <c r="K2" s="241"/>
    </row>
    <row r="3" s="13" customFormat="1" ht="45" customHeight="1">
      <c r="B3" s="242"/>
      <c r="C3" s="243" t="s">
        <v>615</v>
      </c>
      <c r="D3" s="243"/>
      <c r="E3" s="243"/>
      <c r="F3" s="243"/>
      <c r="G3" s="243"/>
      <c r="H3" s="243"/>
      <c r="I3" s="243"/>
      <c r="J3" s="243"/>
      <c r="K3" s="244"/>
    </row>
    <row r="4" s="1" customFormat="1" ht="25.5" customHeight="1">
      <c r="B4" s="245"/>
      <c r="C4" s="246" t="s">
        <v>616</v>
      </c>
      <c r="D4" s="246"/>
      <c r="E4" s="246"/>
      <c r="F4" s="246"/>
      <c r="G4" s="246"/>
      <c r="H4" s="246"/>
      <c r="I4" s="246"/>
      <c r="J4" s="246"/>
      <c r="K4" s="247"/>
    </row>
    <row r="5" s="1" customFormat="1" ht="5.25" customHeight="1">
      <c r="B5" s="245"/>
      <c r="C5" s="248"/>
      <c r="D5" s="248"/>
      <c r="E5" s="248"/>
      <c r="F5" s="248"/>
      <c r="G5" s="248"/>
      <c r="H5" s="248"/>
      <c r="I5" s="248"/>
      <c r="J5" s="248"/>
      <c r="K5" s="247"/>
    </row>
    <row r="6" s="1" customFormat="1" ht="15" customHeight="1">
      <c r="B6" s="245"/>
      <c r="C6" s="249" t="s">
        <v>617</v>
      </c>
      <c r="D6" s="249"/>
      <c r="E6" s="249"/>
      <c r="F6" s="249"/>
      <c r="G6" s="249"/>
      <c r="H6" s="249"/>
      <c r="I6" s="249"/>
      <c r="J6" s="249"/>
      <c r="K6" s="247"/>
    </row>
    <row r="7" s="1" customFormat="1" ht="15" customHeight="1">
      <c r="B7" s="250"/>
      <c r="C7" s="249" t="s">
        <v>618</v>
      </c>
      <c r="D7" s="249"/>
      <c r="E7" s="249"/>
      <c r="F7" s="249"/>
      <c r="G7" s="249"/>
      <c r="H7" s="249"/>
      <c r="I7" s="249"/>
      <c r="J7" s="249"/>
      <c r="K7" s="247"/>
    </row>
    <row r="8" s="1" customFormat="1" ht="12.75" customHeight="1">
      <c r="B8" s="250"/>
      <c r="C8" s="249"/>
      <c r="D8" s="249"/>
      <c r="E8" s="249"/>
      <c r="F8" s="249"/>
      <c r="G8" s="249"/>
      <c r="H8" s="249"/>
      <c r="I8" s="249"/>
      <c r="J8" s="249"/>
      <c r="K8" s="247"/>
    </row>
    <row r="9" s="1" customFormat="1" ht="15" customHeight="1">
      <c r="B9" s="250"/>
      <c r="C9" s="249" t="s">
        <v>619</v>
      </c>
      <c r="D9" s="249"/>
      <c r="E9" s="249"/>
      <c r="F9" s="249"/>
      <c r="G9" s="249"/>
      <c r="H9" s="249"/>
      <c r="I9" s="249"/>
      <c r="J9" s="249"/>
      <c r="K9" s="247"/>
    </row>
    <row r="10" s="1" customFormat="1" ht="15" customHeight="1">
      <c r="B10" s="250"/>
      <c r="C10" s="249"/>
      <c r="D10" s="249" t="s">
        <v>620</v>
      </c>
      <c r="E10" s="249"/>
      <c r="F10" s="249"/>
      <c r="G10" s="249"/>
      <c r="H10" s="249"/>
      <c r="I10" s="249"/>
      <c r="J10" s="249"/>
      <c r="K10" s="247"/>
    </row>
    <row r="11" s="1" customFormat="1" ht="15" customHeight="1">
      <c r="B11" s="250"/>
      <c r="C11" s="251"/>
      <c r="D11" s="249" t="s">
        <v>621</v>
      </c>
      <c r="E11" s="249"/>
      <c r="F11" s="249"/>
      <c r="G11" s="249"/>
      <c r="H11" s="249"/>
      <c r="I11" s="249"/>
      <c r="J11" s="249"/>
      <c r="K11" s="247"/>
    </row>
    <row r="12" s="1" customFormat="1" ht="15" customHeight="1">
      <c r="B12" s="250"/>
      <c r="C12" s="251"/>
      <c r="D12" s="249"/>
      <c r="E12" s="249"/>
      <c r="F12" s="249"/>
      <c r="G12" s="249"/>
      <c r="H12" s="249"/>
      <c r="I12" s="249"/>
      <c r="J12" s="249"/>
      <c r="K12" s="247"/>
    </row>
    <row r="13" s="1" customFormat="1" ht="15" customHeight="1">
      <c r="B13" s="250"/>
      <c r="C13" s="251"/>
      <c r="D13" s="252" t="s">
        <v>622</v>
      </c>
      <c r="E13" s="249"/>
      <c r="F13" s="249"/>
      <c r="G13" s="249"/>
      <c r="H13" s="249"/>
      <c r="I13" s="249"/>
      <c r="J13" s="249"/>
      <c r="K13" s="247"/>
    </row>
    <row r="14" s="1" customFormat="1" ht="12.75" customHeight="1">
      <c r="B14" s="250"/>
      <c r="C14" s="251"/>
      <c r="D14" s="251"/>
      <c r="E14" s="251"/>
      <c r="F14" s="251"/>
      <c r="G14" s="251"/>
      <c r="H14" s="251"/>
      <c r="I14" s="251"/>
      <c r="J14" s="251"/>
      <c r="K14" s="247"/>
    </row>
    <row r="15" s="1" customFormat="1" ht="15" customHeight="1">
      <c r="B15" s="250"/>
      <c r="C15" s="251"/>
      <c r="D15" s="249" t="s">
        <v>623</v>
      </c>
      <c r="E15" s="249"/>
      <c r="F15" s="249"/>
      <c r="G15" s="249"/>
      <c r="H15" s="249"/>
      <c r="I15" s="249"/>
      <c r="J15" s="249"/>
      <c r="K15" s="247"/>
    </row>
    <row r="16" s="1" customFormat="1" ht="15" customHeight="1">
      <c r="B16" s="250"/>
      <c r="C16" s="251"/>
      <c r="D16" s="249" t="s">
        <v>624</v>
      </c>
      <c r="E16" s="249"/>
      <c r="F16" s="249"/>
      <c r="G16" s="249"/>
      <c r="H16" s="249"/>
      <c r="I16" s="249"/>
      <c r="J16" s="249"/>
      <c r="K16" s="247"/>
    </row>
    <row r="17" s="1" customFormat="1" ht="15" customHeight="1">
      <c r="B17" s="250"/>
      <c r="C17" s="251"/>
      <c r="D17" s="249" t="s">
        <v>625</v>
      </c>
      <c r="E17" s="249"/>
      <c r="F17" s="249"/>
      <c r="G17" s="249"/>
      <c r="H17" s="249"/>
      <c r="I17" s="249"/>
      <c r="J17" s="249"/>
      <c r="K17" s="247"/>
    </row>
    <row r="18" s="1" customFormat="1" ht="15" customHeight="1">
      <c r="B18" s="250"/>
      <c r="C18" s="251"/>
      <c r="D18" s="251"/>
      <c r="E18" s="253" t="s">
        <v>79</v>
      </c>
      <c r="F18" s="249" t="s">
        <v>626</v>
      </c>
      <c r="G18" s="249"/>
      <c r="H18" s="249"/>
      <c r="I18" s="249"/>
      <c r="J18" s="249"/>
      <c r="K18" s="247"/>
    </row>
    <row r="19" s="1" customFormat="1" ht="15" customHeight="1">
      <c r="B19" s="250"/>
      <c r="C19" s="251"/>
      <c r="D19" s="251"/>
      <c r="E19" s="253" t="s">
        <v>627</v>
      </c>
      <c r="F19" s="249" t="s">
        <v>628</v>
      </c>
      <c r="G19" s="249"/>
      <c r="H19" s="249"/>
      <c r="I19" s="249"/>
      <c r="J19" s="249"/>
      <c r="K19" s="247"/>
    </row>
    <row r="20" s="1" customFormat="1" ht="15" customHeight="1">
      <c r="B20" s="250"/>
      <c r="C20" s="251"/>
      <c r="D20" s="251"/>
      <c r="E20" s="253" t="s">
        <v>629</v>
      </c>
      <c r="F20" s="249" t="s">
        <v>630</v>
      </c>
      <c r="G20" s="249"/>
      <c r="H20" s="249"/>
      <c r="I20" s="249"/>
      <c r="J20" s="249"/>
      <c r="K20" s="247"/>
    </row>
    <row r="21" s="1" customFormat="1" ht="15" customHeight="1">
      <c r="B21" s="250"/>
      <c r="C21" s="251"/>
      <c r="D21" s="251"/>
      <c r="E21" s="253" t="s">
        <v>631</v>
      </c>
      <c r="F21" s="249" t="s">
        <v>632</v>
      </c>
      <c r="G21" s="249"/>
      <c r="H21" s="249"/>
      <c r="I21" s="249"/>
      <c r="J21" s="249"/>
      <c r="K21" s="247"/>
    </row>
    <row r="22" s="1" customFormat="1" ht="15" customHeight="1">
      <c r="B22" s="250"/>
      <c r="C22" s="251"/>
      <c r="D22" s="251"/>
      <c r="E22" s="253" t="s">
        <v>633</v>
      </c>
      <c r="F22" s="249" t="s">
        <v>634</v>
      </c>
      <c r="G22" s="249"/>
      <c r="H22" s="249"/>
      <c r="I22" s="249"/>
      <c r="J22" s="249"/>
      <c r="K22" s="247"/>
    </row>
    <row r="23" s="1" customFormat="1" ht="15" customHeight="1">
      <c r="B23" s="250"/>
      <c r="C23" s="251"/>
      <c r="D23" s="251"/>
      <c r="E23" s="253" t="s">
        <v>635</v>
      </c>
      <c r="F23" s="249" t="s">
        <v>636</v>
      </c>
      <c r="G23" s="249"/>
      <c r="H23" s="249"/>
      <c r="I23" s="249"/>
      <c r="J23" s="249"/>
      <c r="K23" s="247"/>
    </row>
    <row r="24" s="1" customFormat="1" ht="12.75" customHeight="1">
      <c r="B24" s="250"/>
      <c r="C24" s="251"/>
      <c r="D24" s="251"/>
      <c r="E24" s="251"/>
      <c r="F24" s="251"/>
      <c r="G24" s="251"/>
      <c r="H24" s="251"/>
      <c r="I24" s="251"/>
      <c r="J24" s="251"/>
      <c r="K24" s="247"/>
    </row>
    <row r="25" s="1" customFormat="1" ht="15" customHeight="1">
      <c r="B25" s="250"/>
      <c r="C25" s="249" t="s">
        <v>637</v>
      </c>
      <c r="D25" s="249"/>
      <c r="E25" s="249"/>
      <c r="F25" s="249"/>
      <c r="G25" s="249"/>
      <c r="H25" s="249"/>
      <c r="I25" s="249"/>
      <c r="J25" s="249"/>
      <c r="K25" s="247"/>
    </row>
    <row r="26" s="1" customFormat="1" ht="15" customHeight="1">
      <c r="B26" s="250"/>
      <c r="C26" s="249" t="s">
        <v>638</v>
      </c>
      <c r="D26" s="249"/>
      <c r="E26" s="249"/>
      <c r="F26" s="249"/>
      <c r="G26" s="249"/>
      <c r="H26" s="249"/>
      <c r="I26" s="249"/>
      <c r="J26" s="249"/>
      <c r="K26" s="247"/>
    </row>
    <row r="27" s="1" customFormat="1" ht="15" customHeight="1">
      <c r="B27" s="250"/>
      <c r="C27" s="249"/>
      <c r="D27" s="249" t="s">
        <v>639</v>
      </c>
      <c r="E27" s="249"/>
      <c r="F27" s="249"/>
      <c r="G27" s="249"/>
      <c r="H27" s="249"/>
      <c r="I27" s="249"/>
      <c r="J27" s="249"/>
      <c r="K27" s="247"/>
    </row>
    <row r="28" s="1" customFormat="1" ht="15" customHeight="1">
      <c r="B28" s="250"/>
      <c r="C28" s="251"/>
      <c r="D28" s="249" t="s">
        <v>640</v>
      </c>
      <c r="E28" s="249"/>
      <c r="F28" s="249"/>
      <c r="G28" s="249"/>
      <c r="H28" s="249"/>
      <c r="I28" s="249"/>
      <c r="J28" s="249"/>
      <c r="K28" s="247"/>
    </row>
    <row r="29" s="1" customFormat="1" ht="12.75" customHeight="1">
      <c r="B29" s="250"/>
      <c r="C29" s="251"/>
      <c r="D29" s="251"/>
      <c r="E29" s="251"/>
      <c r="F29" s="251"/>
      <c r="G29" s="251"/>
      <c r="H29" s="251"/>
      <c r="I29" s="251"/>
      <c r="J29" s="251"/>
      <c r="K29" s="247"/>
    </row>
    <row r="30" s="1" customFormat="1" ht="15" customHeight="1">
      <c r="B30" s="250"/>
      <c r="C30" s="251"/>
      <c r="D30" s="249" t="s">
        <v>641</v>
      </c>
      <c r="E30" s="249"/>
      <c r="F30" s="249"/>
      <c r="G30" s="249"/>
      <c r="H30" s="249"/>
      <c r="I30" s="249"/>
      <c r="J30" s="249"/>
      <c r="K30" s="247"/>
    </row>
    <row r="31" s="1" customFormat="1" ht="15" customHeight="1">
      <c r="B31" s="250"/>
      <c r="C31" s="251"/>
      <c r="D31" s="249" t="s">
        <v>642</v>
      </c>
      <c r="E31" s="249"/>
      <c r="F31" s="249"/>
      <c r="G31" s="249"/>
      <c r="H31" s="249"/>
      <c r="I31" s="249"/>
      <c r="J31" s="249"/>
      <c r="K31" s="247"/>
    </row>
    <row r="32" s="1" customFormat="1" ht="12.75" customHeight="1">
      <c r="B32" s="250"/>
      <c r="C32" s="251"/>
      <c r="D32" s="251"/>
      <c r="E32" s="251"/>
      <c r="F32" s="251"/>
      <c r="G32" s="251"/>
      <c r="H32" s="251"/>
      <c r="I32" s="251"/>
      <c r="J32" s="251"/>
      <c r="K32" s="247"/>
    </row>
    <row r="33" s="1" customFormat="1" ht="15" customHeight="1">
      <c r="B33" s="250"/>
      <c r="C33" s="251"/>
      <c r="D33" s="249" t="s">
        <v>643</v>
      </c>
      <c r="E33" s="249"/>
      <c r="F33" s="249"/>
      <c r="G33" s="249"/>
      <c r="H33" s="249"/>
      <c r="I33" s="249"/>
      <c r="J33" s="249"/>
      <c r="K33" s="247"/>
    </row>
    <row r="34" s="1" customFormat="1" ht="15" customHeight="1">
      <c r="B34" s="250"/>
      <c r="C34" s="251"/>
      <c r="D34" s="249" t="s">
        <v>644</v>
      </c>
      <c r="E34" s="249"/>
      <c r="F34" s="249"/>
      <c r="G34" s="249"/>
      <c r="H34" s="249"/>
      <c r="I34" s="249"/>
      <c r="J34" s="249"/>
      <c r="K34" s="247"/>
    </row>
    <row r="35" s="1" customFormat="1" ht="15" customHeight="1">
      <c r="B35" s="250"/>
      <c r="C35" s="251"/>
      <c r="D35" s="249" t="s">
        <v>645</v>
      </c>
      <c r="E35" s="249"/>
      <c r="F35" s="249"/>
      <c r="G35" s="249"/>
      <c r="H35" s="249"/>
      <c r="I35" s="249"/>
      <c r="J35" s="249"/>
      <c r="K35" s="247"/>
    </row>
    <row r="36" s="1" customFormat="1" ht="15" customHeight="1">
      <c r="B36" s="250"/>
      <c r="C36" s="251"/>
      <c r="D36" s="249"/>
      <c r="E36" s="252" t="s">
        <v>108</v>
      </c>
      <c r="F36" s="249"/>
      <c r="G36" s="249" t="s">
        <v>646</v>
      </c>
      <c r="H36" s="249"/>
      <c r="I36" s="249"/>
      <c r="J36" s="249"/>
      <c r="K36" s="247"/>
    </row>
    <row r="37" s="1" customFormat="1" ht="30.75" customHeight="1">
      <c r="B37" s="250"/>
      <c r="C37" s="251"/>
      <c r="D37" s="249"/>
      <c r="E37" s="252" t="s">
        <v>647</v>
      </c>
      <c r="F37" s="249"/>
      <c r="G37" s="249" t="s">
        <v>648</v>
      </c>
      <c r="H37" s="249"/>
      <c r="I37" s="249"/>
      <c r="J37" s="249"/>
      <c r="K37" s="247"/>
    </row>
    <row r="38" s="1" customFormat="1" ht="15" customHeight="1">
      <c r="B38" s="250"/>
      <c r="C38" s="251"/>
      <c r="D38" s="249"/>
      <c r="E38" s="252" t="s">
        <v>53</v>
      </c>
      <c r="F38" s="249"/>
      <c r="G38" s="249" t="s">
        <v>649</v>
      </c>
      <c r="H38" s="249"/>
      <c r="I38" s="249"/>
      <c r="J38" s="249"/>
      <c r="K38" s="247"/>
    </row>
    <row r="39" s="1" customFormat="1" ht="15" customHeight="1">
      <c r="B39" s="250"/>
      <c r="C39" s="251"/>
      <c r="D39" s="249"/>
      <c r="E39" s="252" t="s">
        <v>54</v>
      </c>
      <c r="F39" s="249"/>
      <c r="G39" s="249" t="s">
        <v>650</v>
      </c>
      <c r="H39" s="249"/>
      <c r="I39" s="249"/>
      <c r="J39" s="249"/>
      <c r="K39" s="247"/>
    </row>
    <row r="40" s="1" customFormat="1" ht="15" customHeight="1">
      <c r="B40" s="250"/>
      <c r="C40" s="251"/>
      <c r="D40" s="249"/>
      <c r="E40" s="252" t="s">
        <v>109</v>
      </c>
      <c r="F40" s="249"/>
      <c r="G40" s="249" t="s">
        <v>651</v>
      </c>
      <c r="H40" s="249"/>
      <c r="I40" s="249"/>
      <c r="J40" s="249"/>
      <c r="K40" s="247"/>
    </row>
    <row r="41" s="1" customFormat="1" ht="15" customHeight="1">
      <c r="B41" s="250"/>
      <c r="C41" s="251"/>
      <c r="D41" s="249"/>
      <c r="E41" s="252" t="s">
        <v>110</v>
      </c>
      <c r="F41" s="249"/>
      <c r="G41" s="249" t="s">
        <v>652</v>
      </c>
      <c r="H41" s="249"/>
      <c r="I41" s="249"/>
      <c r="J41" s="249"/>
      <c r="K41" s="247"/>
    </row>
    <row r="42" s="1" customFormat="1" ht="15" customHeight="1">
      <c r="B42" s="250"/>
      <c r="C42" s="251"/>
      <c r="D42" s="249"/>
      <c r="E42" s="252" t="s">
        <v>653</v>
      </c>
      <c r="F42" s="249"/>
      <c r="G42" s="249" t="s">
        <v>654</v>
      </c>
      <c r="H42" s="249"/>
      <c r="I42" s="249"/>
      <c r="J42" s="249"/>
      <c r="K42" s="247"/>
    </row>
    <row r="43" s="1" customFormat="1" ht="15" customHeight="1">
      <c r="B43" s="250"/>
      <c r="C43" s="251"/>
      <c r="D43" s="249"/>
      <c r="E43" s="252"/>
      <c r="F43" s="249"/>
      <c r="G43" s="249" t="s">
        <v>655</v>
      </c>
      <c r="H43" s="249"/>
      <c r="I43" s="249"/>
      <c r="J43" s="249"/>
      <c r="K43" s="247"/>
    </row>
    <row r="44" s="1" customFormat="1" ht="15" customHeight="1">
      <c r="B44" s="250"/>
      <c r="C44" s="251"/>
      <c r="D44" s="249"/>
      <c r="E44" s="252" t="s">
        <v>656</v>
      </c>
      <c r="F44" s="249"/>
      <c r="G44" s="249" t="s">
        <v>657</v>
      </c>
      <c r="H44" s="249"/>
      <c r="I44" s="249"/>
      <c r="J44" s="249"/>
      <c r="K44" s="247"/>
    </row>
    <row r="45" s="1" customFormat="1" ht="15" customHeight="1">
      <c r="B45" s="250"/>
      <c r="C45" s="251"/>
      <c r="D45" s="249"/>
      <c r="E45" s="252" t="s">
        <v>112</v>
      </c>
      <c r="F45" s="249"/>
      <c r="G45" s="249" t="s">
        <v>658</v>
      </c>
      <c r="H45" s="249"/>
      <c r="I45" s="249"/>
      <c r="J45" s="249"/>
      <c r="K45" s="247"/>
    </row>
    <row r="46" s="1" customFormat="1" ht="12.75" customHeight="1">
      <c r="B46" s="250"/>
      <c r="C46" s="251"/>
      <c r="D46" s="249"/>
      <c r="E46" s="249"/>
      <c r="F46" s="249"/>
      <c r="G46" s="249"/>
      <c r="H46" s="249"/>
      <c r="I46" s="249"/>
      <c r="J46" s="249"/>
      <c r="K46" s="247"/>
    </row>
    <row r="47" s="1" customFormat="1" ht="15" customHeight="1">
      <c r="B47" s="250"/>
      <c r="C47" s="251"/>
      <c r="D47" s="249" t="s">
        <v>659</v>
      </c>
      <c r="E47" s="249"/>
      <c r="F47" s="249"/>
      <c r="G47" s="249"/>
      <c r="H47" s="249"/>
      <c r="I47" s="249"/>
      <c r="J47" s="249"/>
      <c r="K47" s="247"/>
    </row>
    <row r="48" s="1" customFormat="1" ht="15" customHeight="1">
      <c r="B48" s="250"/>
      <c r="C48" s="251"/>
      <c r="D48" s="251"/>
      <c r="E48" s="249" t="s">
        <v>660</v>
      </c>
      <c r="F48" s="249"/>
      <c r="G48" s="249"/>
      <c r="H48" s="249"/>
      <c r="I48" s="249"/>
      <c r="J48" s="249"/>
      <c r="K48" s="247"/>
    </row>
    <row r="49" s="1" customFormat="1" ht="15" customHeight="1">
      <c r="B49" s="250"/>
      <c r="C49" s="251"/>
      <c r="D49" s="251"/>
      <c r="E49" s="249" t="s">
        <v>661</v>
      </c>
      <c r="F49" s="249"/>
      <c r="G49" s="249"/>
      <c r="H49" s="249"/>
      <c r="I49" s="249"/>
      <c r="J49" s="249"/>
      <c r="K49" s="247"/>
    </row>
    <row r="50" s="1" customFormat="1" ht="15" customHeight="1">
      <c r="B50" s="250"/>
      <c r="C50" s="251"/>
      <c r="D50" s="251"/>
      <c r="E50" s="249" t="s">
        <v>662</v>
      </c>
      <c r="F50" s="249"/>
      <c r="G50" s="249"/>
      <c r="H50" s="249"/>
      <c r="I50" s="249"/>
      <c r="J50" s="249"/>
      <c r="K50" s="247"/>
    </row>
    <row r="51" s="1" customFormat="1" ht="15" customHeight="1">
      <c r="B51" s="250"/>
      <c r="C51" s="251"/>
      <c r="D51" s="249" t="s">
        <v>663</v>
      </c>
      <c r="E51" s="249"/>
      <c r="F51" s="249"/>
      <c r="G51" s="249"/>
      <c r="H51" s="249"/>
      <c r="I51" s="249"/>
      <c r="J51" s="249"/>
      <c r="K51" s="247"/>
    </row>
    <row r="52" s="1" customFormat="1" ht="25.5" customHeight="1">
      <c r="B52" s="245"/>
      <c r="C52" s="246" t="s">
        <v>664</v>
      </c>
      <c r="D52" s="246"/>
      <c r="E52" s="246"/>
      <c r="F52" s="246"/>
      <c r="G52" s="246"/>
      <c r="H52" s="246"/>
      <c r="I52" s="246"/>
      <c r="J52" s="246"/>
      <c r="K52" s="247"/>
    </row>
    <row r="53" s="1" customFormat="1" ht="5.25" customHeight="1">
      <c r="B53" s="245"/>
      <c r="C53" s="248"/>
      <c r="D53" s="248"/>
      <c r="E53" s="248"/>
      <c r="F53" s="248"/>
      <c r="G53" s="248"/>
      <c r="H53" s="248"/>
      <c r="I53" s="248"/>
      <c r="J53" s="248"/>
      <c r="K53" s="247"/>
    </row>
    <row r="54" s="1" customFormat="1" ht="15" customHeight="1">
      <c r="B54" s="245"/>
      <c r="C54" s="249" t="s">
        <v>665</v>
      </c>
      <c r="D54" s="249"/>
      <c r="E54" s="249"/>
      <c r="F54" s="249"/>
      <c r="G54" s="249"/>
      <c r="H54" s="249"/>
      <c r="I54" s="249"/>
      <c r="J54" s="249"/>
      <c r="K54" s="247"/>
    </row>
    <row r="55" s="1" customFormat="1" ht="15" customHeight="1">
      <c r="B55" s="245"/>
      <c r="C55" s="249" t="s">
        <v>666</v>
      </c>
      <c r="D55" s="249"/>
      <c r="E55" s="249"/>
      <c r="F55" s="249"/>
      <c r="G55" s="249"/>
      <c r="H55" s="249"/>
      <c r="I55" s="249"/>
      <c r="J55" s="249"/>
      <c r="K55" s="247"/>
    </row>
    <row r="56" s="1" customFormat="1" ht="12.75" customHeight="1">
      <c r="B56" s="245"/>
      <c r="C56" s="249"/>
      <c r="D56" s="249"/>
      <c r="E56" s="249"/>
      <c r="F56" s="249"/>
      <c r="G56" s="249"/>
      <c r="H56" s="249"/>
      <c r="I56" s="249"/>
      <c r="J56" s="249"/>
      <c r="K56" s="247"/>
    </row>
    <row r="57" s="1" customFormat="1" ht="15" customHeight="1">
      <c r="B57" s="245"/>
      <c r="C57" s="249" t="s">
        <v>667</v>
      </c>
      <c r="D57" s="249"/>
      <c r="E57" s="249"/>
      <c r="F57" s="249"/>
      <c r="G57" s="249"/>
      <c r="H57" s="249"/>
      <c r="I57" s="249"/>
      <c r="J57" s="249"/>
      <c r="K57" s="247"/>
    </row>
    <row r="58" s="1" customFormat="1" ht="15" customHeight="1">
      <c r="B58" s="245"/>
      <c r="C58" s="251"/>
      <c r="D58" s="249" t="s">
        <v>668</v>
      </c>
      <c r="E58" s="249"/>
      <c r="F58" s="249"/>
      <c r="G58" s="249"/>
      <c r="H58" s="249"/>
      <c r="I58" s="249"/>
      <c r="J58" s="249"/>
      <c r="K58" s="247"/>
    </row>
    <row r="59" s="1" customFormat="1" ht="15" customHeight="1">
      <c r="B59" s="245"/>
      <c r="C59" s="251"/>
      <c r="D59" s="249" t="s">
        <v>669</v>
      </c>
      <c r="E59" s="249"/>
      <c r="F59" s="249"/>
      <c r="G59" s="249"/>
      <c r="H59" s="249"/>
      <c r="I59" s="249"/>
      <c r="J59" s="249"/>
      <c r="K59" s="247"/>
    </row>
    <row r="60" s="1" customFormat="1" ht="15" customHeight="1">
      <c r="B60" s="245"/>
      <c r="C60" s="251"/>
      <c r="D60" s="249" t="s">
        <v>670</v>
      </c>
      <c r="E60" s="249"/>
      <c r="F60" s="249"/>
      <c r="G60" s="249"/>
      <c r="H60" s="249"/>
      <c r="I60" s="249"/>
      <c r="J60" s="249"/>
      <c r="K60" s="247"/>
    </row>
    <row r="61" s="1" customFormat="1" ht="15" customHeight="1">
      <c r="B61" s="245"/>
      <c r="C61" s="251"/>
      <c r="D61" s="249" t="s">
        <v>671</v>
      </c>
      <c r="E61" s="249"/>
      <c r="F61" s="249"/>
      <c r="G61" s="249"/>
      <c r="H61" s="249"/>
      <c r="I61" s="249"/>
      <c r="J61" s="249"/>
      <c r="K61" s="247"/>
    </row>
    <row r="62" s="1" customFormat="1" ht="15" customHeight="1">
      <c r="B62" s="245"/>
      <c r="C62" s="251"/>
      <c r="D62" s="254" t="s">
        <v>672</v>
      </c>
      <c r="E62" s="254"/>
      <c r="F62" s="254"/>
      <c r="G62" s="254"/>
      <c r="H62" s="254"/>
      <c r="I62" s="254"/>
      <c r="J62" s="254"/>
      <c r="K62" s="247"/>
    </row>
    <row r="63" s="1" customFormat="1" ht="15" customHeight="1">
      <c r="B63" s="245"/>
      <c r="C63" s="251"/>
      <c r="D63" s="249" t="s">
        <v>673</v>
      </c>
      <c r="E63" s="249"/>
      <c r="F63" s="249"/>
      <c r="G63" s="249"/>
      <c r="H63" s="249"/>
      <c r="I63" s="249"/>
      <c r="J63" s="249"/>
      <c r="K63" s="247"/>
    </row>
    <row r="64" s="1" customFormat="1" ht="12.75" customHeight="1">
      <c r="B64" s="245"/>
      <c r="C64" s="251"/>
      <c r="D64" s="251"/>
      <c r="E64" s="255"/>
      <c r="F64" s="251"/>
      <c r="G64" s="251"/>
      <c r="H64" s="251"/>
      <c r="I64" s="251"/>
      <c r="J64" s="251"/>
      <c r="K64" s="247"/>
    </row>
    <row r="65" s="1" customFormat="1" ht="15" customHeight="1">
      <c r="B65" s="245"/>
      <c r="C65" s="251"/>
      <c r="D65" s="249" t="s">
        <v>674</v>
      </c>
      <c r="E65" s="249"/>
      <c r="F65" s="249"/>
      <c r="G65" s="249"/>
      <c r="H65" s="249"/>
      <c r="I65" s="249"/>
      <c r="J65" s="249"/>
      <c r="K65" s="247"/>
    </row>
    <row r="66" s="1" customFormat="1" ht="15" customHeight="1">
      <c r="B66" s="245"/>
      <c r="C66" s="251"/>
      <c r="D66" s="254" t="s">
        <v>675</v>
      </c>
      <c r="E66" s="254"/>
      <c r="F66" s="254"/>
      <c r="G66" s="254"/>
      <c r="H66" s="254"/>
      <c r="I66" s="254"/>
      <c r="J66" s="254"/>
      <c r="K66" s="247"/>
    </row>
    <row r="67" s="1" customFormat="1" ht="15" customHeight="1">
      <c r="B67" s="245"/>
      <c r="C67" s="251"/>
      <c r="D67" s="249" t="s">
        <v>676</v>
      </c>
      <c r="E67" s="249"/>
      <c r="F67" s="249"/>
      <c r="G67" s="249"/>
      <c r="H67" s="249"/>
      <c r="I67" s="249"/>
      <c r="J67" s="249"/>
      <c r="K67" s="247"/>
    </row>
    <row r="68" s="1" customFormat="1" ht="15" customHeight="1">
      <c r="B68" s="245"/>
      <c r="C68" s="251"/>
      <c r="D68" s="249" t="s">
        <v>677</v>
      </c>
      <c r="E68" s="249"/>
      <c r="F68" s="249"/>
      <c r="G68" s="249"/>
      <c r="H68" s="249"/>
      <c r="I68" s="249"/>
      <c r="J68" s="249"/>
      <c r="K68" s="247"/>
    </row>
    <row r="69" s="1" customFormat="1" ht="15" customHeight="1">
      <c r="B69" s="245"/>
      <c r="C69" s="251"/>
      <c r="D69" s="249" t="s">
        <v>678</v>
      </c>
      <c r="E69" s="249"/>
      <c r="F69" s="249"/>
      <c r="G69" s="249"/>
      <c r="H69" s="249"/>
      <c r="I69" s="249"/>
      <c r="J69" s="249"/>
      <c r="K69" s="247"/>
    </row>
    <row r="70" s="1" customFormat="1" ht="15" customHeight="1">
      <c r="B70" s="245"/>
      <c r="C70" s="251"/>
      <c r="D70" s="249" t="s">
        <v>679</v>
      </c>
      <c r="E70" s="249"/>
      <c r="F70" s="249"/>
      <c r="G70" s="249"/>
      <c r="H70" s="249"/>
      <c r="I70" s="249"/>
      <c r="J70" s="249"/>
      <c r="K70" s="247"/>
    </row>
    <row r="71" s="1" customFormat="1" ht="12.75" customHeight="1">
      <c r="B71" s="256"/>
      <c r="C71" s="257"/>
      <c r="D71" s="257"/>
      <c r="E71" s="257"/>
      <c r="F71" s="257"/>
      <c r="G71" s="257"/>
      <c r="H71" s="257"/>
      <c r="I71" s="257"/>
      <c r="J71" s="257"/>
      <c r="K71" s="258"/>
    </row>
    <row r="72" s="1" customFormat="1" ht="18.75" customHeight="1">
      <c r="B72" s="259"/>
      <c r="C72" s="259"/>
      <c r="D72" s="259"/>
      <c r="E72" s="259"/>
      <c r="F72" s="259"/>
      <c r="G72" s="259"/>
      <c r="H72" s="259"/>
      <c r="I72" s="259"/>
      <c r="J72" s="259"/>
      <c r="K72" s="260"/>
    </row>
    <row r="73" s="1" customFormat="1" ht="18.75" customHeight="1">
      <c r="B73" s="260"/>
      <c r="C73" s="260"/>
      <c r="D73" s="260"/>
      <c r="E73" s="260"/>
      <c r="F73" s="260"/>
      <c r="G73" s="260"/>
      <c r="H73" s="260"/>
      <c r="I73" s="260"/>
      <c r="J73" s="260"/>
      <c r="K73" s="260"/>
    </row>
    <row r="74" s="1" customFormat="1" ht="7.5" customHeight="1">
      <c r="B74" s="261"/>
      <c r="C74" s="262"/>
      <c r="D74" s="262"/>
      <c r="E74" s="262"/>
      <c r="F74" s="262"/>
      <c r="G74" s="262"/>
      <c r="H74" s="262"/>
      <c r="I74" s="262"/>
      <c r="J74" s="262"/>
      <c r="K74" s="263"/>
    </row>
    <row r="75" s="1" customFormat="1" ht="45" customHeight="1">
      <c r="B75" s="264"/>
      <c r="C75" s="265" t="s">
        <v>680</v>
      </c>
      <c r="D75" s="265"/>
      <c r="E75" s="265"/>
      <c r="F75" s="265"/>
      <c r="G75" s="265"/>
      <c r="H75" s="265"/>
      <c r="I75" s="265"/>
      <c r="J75" s="265"/>
      <c r="K75" s="266"/>
    </row>
    <row r="76" s="1" customFormat="1" ht="17.25" customHeight="1">
      <c r="B76" s="264"/>
      <c r="C76" s="267" t="s">
        <v>681</v>
      </c>
      <c r="D76" s="267"/>
      <c r="E76" s="267"/>
      <c r="F76" s="267" t="s">
        <v>682</v>
      </c>
      <c r="G76" s="268"/>
      <c r="H76" s="267" t="s">
        <v>54</v>
      </c>
      <c r="I76" s="267" t="s">
        <v>57</v>
      </c>
      <c r="J76" s="267" t="s">
        <v>683</v>
      </c>
      <c r="K76" s="266"/>
    </row>
    <row r="77" s="1" customFormat="1" ht="17.25" customHeight="1">
      <c r="B77" s="264"/>
      <c r="C77" s="269" t="s">
        <v>684</v>
      </c>
      <c r="D77" s="269"/>
      <c r="E77" s="269"/>
      <c r="F77" s="270" t="s">
        <v>685</v>
      </c>
      <c r="G77" s="271"/>
      <c r="H77" s="269"/>
      <c r="I77" s="269"/>
      <c r="J77" s="269" t="s">
        <v>686</v>
      </c>
      <c r="K77" s="266"/>
    </row>
    <row r="78" s="1" customFormat="1" ht="5.25" customHeight="1">
      <c r="B78" s="264"/>
      <c r="C78" s="272"/>
      <c r="D78" s="272"/>
      <c r="E78" s="272"/>
      <c r="F78" s="272"/>
      <c r="G78" s="273"/>
      <c r="H78" s="272"/>
      <c r="I78" s="272"/>
      <c r="J78" s="272"/>
      <c r="K78" s="266"/>
    </row>
    <row r="79" s="1" customFormat="1" ht="15" customHeight="1">
      <c r="B79" s="264"/>
      <c r="C79" s="252" t="s">
        <v>53</v>
      </c>
      <c r="D79" s="274"/>
      <c r="E79" s="274"/>
      <c r="F79" s="275" t="s">
        <v>687</v>
      </c>
      <c r="G79" s="276"/>
      <c r="H79" s="252" t="s">
        <v>688</v>
      </c>
      <c r="I79" s="252" t="s">
        <v>689</v>
      </c>
      <c r="J79" s="252">
        <v>20</v>
      </c>
      <c r="K79" s="266"/>
    </row>
    <row r="80" s="1" customFormat="1" ht="15" customHeight="1">
      <c r="B80" s="264"/>
      <c r="C80" s="252" t="s">
        <v>690</v>
      </c>
      <c r="D80" s="252"/>
      <c r="E80" s="252"/>
      <c r="F80" s="275" t="s">
        <v>687</v>
      </c>
      <c r="G80" s="276"/>
      <c r="H80" s="252" t="s">
        <v>691</v>
      </c>
      <c r="I80" s="252" t="s">
        <v>689</v>
      </c>
      <c r="J80" s="252">
        <v>120</v>
      </c>
      <c r="K80" s="266"/>
    </row>
    <row r="81" s="1" customFormat="1" ht="15" customHeight="1">
      <c r="B81" s="277"/>
      <c r="C81" s="252" t="s">
        <v>692</v>
      </c>
      <c r="D81" s="252"/>
      <c r="E81" s="252"/>
      <c r="F81" s="275" t="s">
        <v>693</v>
      </c>
      <c r="G81" s="276"/>
      <c r="H81" s="252" t="s">
        <v>694</v>
      </c>
      <c r="I81" s="252" t="s">
        <v>689</v>
      </c>
      <c r="J81" s="252">
        <v>50</v>
      </c>
      <c r="K81" s="266"/>
    </row>
    <row r="82" s="1" customFormat="1" ht="15" customHeight="1">
      <c r="B82" s="277"/>
      <c r="C82" s="252" t="s">
        <v>695</v>
      </c>
      <c r="D82" s="252"/>
      <c r="E82" s="252"/>
      <c r="F82" s="275" t="s">
        <v>687</v>
      </c>
      <c r="G82" s="276"/>
      <c r="H82" s="252" t="s">
        <v>696</v>
      </c>
      <c r="I82" s="252" t="s">
        <v>697</v>
      </c>
      <c r="J82" s="252"/>
      <c r="K82" s="266"/>
    </row>
    <row r="83" s="1" customFormat="1" ht="15" customHeight="1">
      <c r="B83" s="277"/>
      <c r="C83" s="278" t="s">
        <v>698</v>
      </c>
      <c r="D83" s="278"/>
      <c r="E83" s="278"/>
      <c r="F83" s="279" t="s">
        <v>693</v>
      </c>
      <c r="G83" s="278"/>
      <c r="H83" s="278" t="s">
        <v>699</v>
      </c>
      <c r="I83" s="278" t="s">
        <v>689</v>
      </c>
      <c r="J83" s="278">
        <v>15</v>
      </c>
      <c r="K83" s="266"/>
    </row>
    <row r="84" s="1" customFormat="1" ht="15" customHeight="1">
      <c r="B84" s="277"/>
      <c r="C84" s="278" t="s">
        <v>700</v>
      </c>
      <c r="D84" s="278"/>
      <c r="E84" s="278"/>
      <c r="F84" s="279" t="s">
        <v>693</v>
      </c>
      <c r="G84" s="278"/>
      <c r="H84" s="278" t="s">
        <v>701</v>
      </c>
      <c r="I84" s="278" t="s">
        <v>689</v>
      </c>
      <c r="J84" s="278">
        <v>15</v>
      </c>
      <c r="K84" s="266"/>
    </row>
    <row r="85" s="1" customFormat="1" ht="15" customHeight="1">
      <c r="B85" s="277"/>
      <c r="C85" s="278" t="s">
        <v>702</v>
      </c>
      <c r="D85" s="278"/>
      <c r="E85" s="278"/>
      <c r="F85" s="279" t="s">
        <v>693</v>
      </c>
      <c r="G85" s="278"/>
      <c r="H85" s="278" t="s">
        <v>703</v>
      </c>
      <c r="I85" s="278" t="s">
        <v>689</v>
      </c>
      <c r="J85" s="278">
        <v>20</v>
      </c>
      <c r="K85" s="266"/>
    </row>
    <row r="86" s="1" customFormat="1" ht="15" customHeight="1">
      <c r="B86" s="277"/>
      <c r="C86" s="278" t="s">
        <v>704</v>
      </c>
      <c r="D86" s="278"/>
      <c r="E86" s="278"/>
      <c r="F86" s="279" t="s">
        <v>693</v>
      </c>
      <c r="G86" s="278"/>
      <c r="H86" s="278" t="s">
        <v>705</v>
      </c>
      <c r="I86" s="278" t="s">
        <v>689</v>
      </c>
      <c r="J86" s="278">
        <v>20</v>
      </c>
      <c r="K86" s="266"/>
    </row>
    <row r="87" s="1" customFormat="1" ht="15" customHeight="1">
      <c r="B87" s="277"/>
      <c r="C87" s="252" t="s">
        <v>706</v>
      </c>
      <c r="D87" s="252"/>
      <c r="E87" s="252"/>
      <c r="F87" s="275" t="s">
        <v>693</v>
      </c>
      <c r="G87" s="276"/>
      <c r="H87" s="252" t="s">
        <v>707</v>
      </c>
      <c r="I87" s="252" t="s">
        <v>689</v>
      </c>
      <c r="J87" s="252">
        <v>50</v>
      </c>
      <c r="K87" s="266"/>
    </row>
    <row r="88" s="1" customFormat="1" ht="15" customHeight="1">
      <c r="B88" s="277"/>
      <c r="C88" s="252" t="s">
        <v>708</v>
      </c>
      <c r="D88" s="252"/>
      <c r="E88" s="252"/>
      <c r="F88" s="275" t="s">
        <v>693</v>
      </c>
      <c r="G88" s="276"/>
      <c r="H88" s="252" t="s">
        <v>709</v>
      </c>
      <c r="I88" s="252" t="s">
        <v>689</v>
      </c>
      <c r="J88" s="252">
        <v>20</v>
      </c>
      <c r="K88" s="266"/>
    </row>
    <row r="89" s="1" customFormat="1" ht="15" customHeight="1">
      <c r="B89" s="277"/>
      <c r="C89" s="252" t="s">
        <v>710</v>
      </c>
      <c r="D89" s="252"/>
      <c r="E89" s="252"/>
      <c r="F89" s="275" t="s">
        <v>693</v>
      </c>
      <c r="G89" s="276"/>
      <c r="H89" s="252" t="s">
        <v>711</v>
      </c>
      <c r="I89" s="252" t="s">
        <v>689</v>
      </c>
      <c r="J89" s="252">
        <v>20</v>
      </c>
      <c r="K89" s="266"/>
    </row>
    <row r="90" s="1" customFormat="1" ht="15" customHeight="1">
      <c r="B90" s="277"/>
      <c r="C90" s="252" t="s">
        <v>712</v>
      </c>
      <c r="D90" s="252"/>
      <c r="E90" s="252"/>
      <c r="F90" s="275" t="s">
        <v>693</v>
      </c>
      <c r="G90" s="276"/>
      <c r="H90" s="252" t="s">
        <v>713</v>
      </c>
      <c r="I90" s="252" t="s">
        <v>689</v>
      </c>
      <c r="J90" s="252">
        <v>50</v>
      </c>
      <c r="K90" s="266"/>
    </row>
    <row r="91" s="1" customFormat="1" ht="15" customHeight="1">
      <c r="B91" s="277"/>
      <c r="C91" s="252" t="s">
        <v>714</v>
      </c>
      <c r="D91" s="252"/>
      <c r="E91" s="252"/>
      <c r="F91" s="275" t="s">
        <v>693</v>
      </c>
      <c r="G91" s="276"/>
      <c r="H91" s="252" t="s">
        <v>714</v>
      </c>
      <c r="I91" s="252" t="s">
        <v>689</v>
      </c>
      <c r="J91" s="252">
        <v>50</v>
      </c>
      <c r="K91" s="266"/>
    </row>
    <row r="92" s="1" customFormat="1" ht="15" customHeight="1">
      <c r="B92" s="277"/>
      <c r="C92" s="252" t="s">
        <v>715</v>
      </c>
      <c r="D92" s="252"/>
      <c r="E92" s="252"/>
      <c r="F92" s="275" t="s">
        <v>693</v>
      </c>
      <c r="G92" s="276"/>
      <c r="H92" s="252" t="s">
        <v>716</v>
      </c>
      <c r="I92" s="252" t="s">
        <v>689</v>
      </c>
      <c r="J92" s="252">
        <v>255</v>
      </c>
      <c r="K92" s="266"/>
    </row>
    <row r="93" s="1" customFormat="1" ht="15" customHeight="1">
      <c r="B93" s="277"/>
      <c r="C93" s="252" t="s">
        <v>717</v>
      </c>
      <c r="D93" s="252"/>
      <c r="E93" s="252"/>
      <c r="F93" s="275" t="s">
        <v>687</v>
      </c>
      <c r="G93" s="276"/>
      <c r="H93" s="252" t="s">
        <v>718</v>
      </c>
      <c r="I93" s="252" t="s">
        <v>719</v>
      </c>
      <c r="J93" s="252"/>
      <c r="K93" s="266"/>
    </row>
    <row r="94" s="1" customFormat="1" ht="15" customHeight="1">
      <c r="B94" s="277"/>
      <c r="C94" s="252" t="s">
        <v>720</v>
      </c>
      <c r="D94" s="252"/>
      <c r="E94" s="252"/>
      <c r="F94" s="275" t="s">
        <v>687</v>
      </c>
      <c r="G94" s="276"/>
      <c r="H94" s="252" t="s">
        <v>721</v>
      </c>
      <c r="I94" s="252" t="s">
        <v>722</v>
      </c>
      <c r="J94" s="252"/>
      <c r="K94" s="266"/>
    </row>
    <row r="95" s="1" customFormat="1" ht="15" customHeight="1">
      <c r="B95" s="277"/>
      <c r="C95" s="252" t="s">
        <v>723</v>
      </c>
      <c r="D95" s="252"/>
      <c r="E95" s="252"/>
      <c r="F95" s="275" t="s">
        <v>687</v>
      </c>
      <c r="G95" s="276"/>
      <c r="H95" s="252" t="s">
        <v>723</v>
      </c>
      <c r="I95" s="252" t="s">
        <v>722</v>
      </c>
      <c r="J95" s="252"/>
      <c r="K95" s="266"/>
    </row>
    <row r="96" s="1" customFormat="1" ht="15" customHeight="1">
      <c r="B96" s="277"/>
      <c r="C96" s="252" t="s">
        <v>38</v>
      </c>
      <c r="D96" s="252"/>
      <c r="E96" s="252"/>
      <c r="F96" s="275" t="s">
        <v>687</v>
      </c>
      <c r="G96" s="276"/>
      <c r="H96" s="252" t="s">
        <v>724</v>
      </c>
      <c r="I96" s="252" t="s">
        <v>722</v>
      </c>
      <c r="J96" s="252"/>
      <c r="K96" s="266"/>
    </row>
    <row r="97" s="1" customFormat="1" ht="15" customHeight="1">
      <c r="B97" s="277"/>
      <c r="C97" s="252" t="s">
        <v>48</v>
      </c>
      <c r="D97" s="252"/>
      <c r="E97" s="252"/>
      <c r="F97" s="275" t="s">
        <v>687</v>
      </c>
      <c r="G97" s="276"/>
      <c r="H97" s="252" t="s">
        <v>725</v>
      </c>
      <c r="I97" s="252" t="s">
        <v>722</v>
      </c>
      <c r="J97" s="252"/>
      <c r="K97" s="266"/>
    </row>
    <row r="98" s="1" customFormat="1" ht="15" customHeight="1">
      <c r="B98" s="280"/>
      <c r="C98" s="281"/>
      <c r="D98" s="281"/>
      <c r="E98" s="281"/>
      <c r="F98" s="281"/>
      <c r="G98" s="281"/>
      <c r="H98" s="281"/>
      <c r="I98" s="281"/>
      <c r="J98" s="281"/>
      <c r="K98" s="282"/>
    </row>
    <row r="99" s="1" customFormat="1" ht="18.75" customHeight="1">
      <c r="B99" s="283"/>
      <c r="C99" s="284"/>
      <c r="D99" s="284"/>
      <c r="E99" s="284"/>
      <c r="F99" s="284"/>
      <c r="G99" s="284"/>
      <c r="H99" s="284"/>
      <c r="I99" s="284"/>
      <c r="J99" s="284"/>
      <c r="K99" s="283"/>
    </row>
    <row r="100" s="1" customFormat="1" ht="18.75" customHeight="1">
      <c r="B100" s="260"/>
      <c r="C100" s="260"/>
      <c r="D100" s="260"/>
      <c r="E100" s="260"/>
      <c r="F100" s="260"/>
      <c r="G100" s="260"/>
      <c r="H100" s="260"/>
      <c r="I100" s="260"/>
      <c r="J100" s="260"/>
      <c r="K100" s="260"/>
    </row>
    <row r="101" s="1" customFormat="1" ht="7.5" customHeight="1">
      <c r="B101" s="261"/>
      <c r="C101" s="262"/>
      <c r="D101" s="262"/>
      <c r="E101" s="262"/>
      <c r="F101" s="262"/>
      <c r="G101" s="262"/>
      <c r="H101" s="262"/>
      <c r="I101" s="262"/>
      <c r="J101" s="262"/>
      <c r="K101" s="263"/>
    </row>
    <row r="102" s="1" customFormat="1" ht="45" customHeight="1">
      <c r="B102" s="264"/>
      <c r="C102" s="265" t="s">
        <v>726</v>
      </c>
      <c r="D102" s="265"/>
      <c r="E102" s="265"/>
      <c r="F102" s="265"/>
      <c r="G102" s="265"/>
      <c r="H102" s="265"/>
      <c r="I102" s="265"/>
      <c r="J102" s="265"/>
      <c r="K102" s="266"/>
    </row>
    <row r="103" s="1" customFormat="1" ht="17.25" customHeight="1">
      <c r="B103" s="264"/>
      <c r="C103" s="267" t="s">
        <v>681</v>
      </c>
      <c r="D103" s="267"/>
      <c r="E103" s="267"/>
      <c r="F103" s="267" t="s">
        <v>682</v>
      </c>
      <c r="G103" s="268"/>
      <c r="H103" s="267" t="s">
        <v>54</v>
      </c>
      <c r="I103" s="267" t="s">
        <v>57</v>
      </c>
      <c r="J103" s="267" t="s">
        <v>683</v>
      </c>
      <c r="K103" s="266"/>
    </row>
    <row r="104" s="1" customFormat="1" ht="17.25" customHeight="1">
      <c r="B104" s="264"/>
      <c r="C104" s="269" t="s">
        <v>684</v>
      </c>
      <c r="D104" s="269"/>
      <c r="E104" s="269"/>
      <c r="F104" s="270" t="s">
        <v>685</v>
      </c>
      <c r="G104" s="271"/>
      <c r="H104" s="269"/>
      <c r="I104" s="269"/>
      <c r="J104" s="269" t="s">
        <v>686</v>
      </c>
      <c r="K104" s="266"/>
    </row>
    <row r="105" s="1" customFormat="1" ht="5.25" customHeight="1">
      <c r="B105" s="264"/>
      <c r="C105" s="267"/>
      <c r="D105" s="267"/>
      <c r="E105" s="267"/>
      <c r="F105" s="267"/>
      <c r="G105" s="285"/>
      <c r="H105" s="267"/>
      <c r="I105" s="267"/>
      <c r="J105" s="267"/>
      <c r="K105" s="266"/>
    </row>
    <row r="106" s="1" customFormat="1" ht="15" customHeight="1">
      <c r="B106" s="264"/>
      <c r="C106" s="252" t="s">
        <v>53</v>
      </c>
      <c r="D106" s="274"/>
      <c r="E106" s="274"/>
      <c r="F106" s="275" t="s">
        <v>687</v>
      </c>
      <c r="G106" s="252"/>
      <c r="H106" s="252" t="s">
        <v>727</v>
      </c>
      <c r="I106" s="252" t="s">
        <v>689</v>
      </c>
      <c r="J106" s="252">
        <v>20</v>
      </c>
      <c r="K106" s="266"/>
    </row>
    <row r="107" s="1" customFormat="1" ht="15" customHeight="1">
      <c r="B107" s="264"/>
      <c r="C107" s="252" t="s">
        <v>690</v>
      </c>
      <c r="D107" s="252"/>
      <c r="E107" s="252"/>
      <c r="F107" s="275" t="s">
        <v>687</v>
      </c>
      <c r="G107" s="252"/>
      <c r="H107" s="252" t="s">
        <v>727</v>
      </c>
      <c r="I107" s="252" t="s">
        <v>689</v>
      </c>
      <c r="J107" s="252">
        <v>120</v>
      </c>
      <c r="K107" s="266"/>
    </row>
    <row r="108" s="1" customFormat="1" ht="15" customHeight="1">
      <c r="B108" s="277"/>
      <c r="C108" s="252" t="s">
        <v>692</v>
      </c>
      <c r="D108" s="252"/>
      <c r="E108" s="252"/>
      <c r="F108" s="275" t="s">
        <v>693</v>
      </c>
      <c r="G108" s="252"/>
      <c r="H108" s="252" t="s">
        <v>727</v>
      </c>
      <c r="I108" s="252" t="s">
        <v>689</v>
      </c>
      <c r="J108" s="252">
        <v>50</v>
      </c>
      <c r="K108" s="266"/>
    </row>
    <row r="109" s="1" customFormat="1" ht="15" customHeight="1">
      <c r="B109" s="277"/>
      <c r="C109" s="252" t="s">
        <v>695</v>
      </c>
      <c r="D109" s="252"/>
      <c r="E109" s="252"/>
      <c r="F109" s="275" t="s">
        <v>687</v>
      </c>
      <c r="G109" s="252"/>
      <c r="H109" s="252" t="s">
        <v>727</v>
      </c>
      <c r="I109" s="252" t="s">
        <v>697</v>
      </c>
      <c r="J109" s="252"/>
      <c r="K109" s="266"/>
    </row>
    <row r="110" s="1" customFormat="1" ht="15" customHeight="1">
      <c r="B110" s="277"/>
      <c r="C110" s="252" t="s">
        <v>706</v>
      </c>
      <c r="D110" s="252"/>
      <c r="E110" s="252"/>
      <c r="F110" s="275" t="s">
        <v>693</v>
      </c>
      <c r="G110" s="252"/>
      <c r="H110" s="252" t="s">
        <v>727</v>
      </c>
      <c r="I110" s="252" t="s">
        <v>689</v>
      </c>
      <c r="J110" s="252">
        <v>50</v>
      </c>
      <c r="K110" s="266"/>
    </row>
    <row r="111" s="1" customFormat="1" ht="15" customHeight="1">
      <c r="B111" s="277"/>
      <c r="C111" s="252" t="s">
        <v>714</v>
      </c>
      <c r="D111" s="252"/>
      <c r="E111" s="252"/>
      <c r="F111" s="275" t="s">
        <v>693</v>
      </c>
      <c r="G111" s="252"/>
      <c r="H111" s="252" t="s">
        <v>727</v>
      </c>
      <c r="I111" s="252" t="s">
        <v>689</v>
      </c>
      <c r="J111" s="252">
        <v>50</v>
      </c>
      <c r="K111" s="266"/>
    </row>
    <row r="112" s="1" customFormat="1" ht="15" customHeight="1">
      <c r="B112" s="277"/>
      <c r="C112" s="252" t="s">
        <v>712</v>
      </c>
      <c r="D112" s="252"/>
      <c r="E112" s="252"/>
      <c r="F112" s="275" t="s">
        <v>693</v>
      </c>
      <c r="G112" s="252"/>
      <c r="H112" s="252" t="s">
        <v>727</v>
      </c>
      <c r="I112" s="252" t="s">
        <v>689</v>
      </c>
      <c r="J112" s="252">
        <v>50</v>
      </c>
      <c r="K112" s="266"/>
    </row>
    <row r="113" s="1" customFormat="1" ht="15" customHeight="1">
      <c r="B113" s="277"/>
      <c r="C113" s="252" t="s">
        <v>53</v>
      </c>
      <c r="D113" s="252"/>
      <c r="E113" s="252"/>
      <c r="F113" s="275" t="s">
        <v>687</v>
      </c>
      <c r="G113" s="252"/>
      <c r="H113" s="252" t="s">
        <v>728</v>
      </c>
      <c r="I113" s="252" t="s">
        <v>689</v>
      </c>
      <c r="J113" s="252">
        <v>20</v>
      </c>
      <c r="K113" s="266"/>
    </row>
    <row r="114" s="1" customFormat="1" ht="15" customHeight="1">
      <c r="B114" s="277"/>
      <c r="C114" s="252" t="s">
        <v>729</v>
      </c>
      <c r="D114" s="252"/>
      <c r="E114" s="252"/>
      <c r="F114" s="275" t="s">
        <v>687</v>
      </c>
      <c r="G114" s="252"/>
      <c r="H114" s="252" t="s">
        <v>730</v>
      </c>
      <c r="I114" s="252" t="s">
        <v>689</v>
      </c>
      <c r="J114" s="252">
        <v>120</v>
      </c>
      <c r="K114" s="266"/>
    </row>
    <row r="115" s="1" customFormat="1" ht="15" customHeight="1">
      <c r="B115" s="277"/>
      <c r="C115" s="252" t="s">
        <v>38</v>
      </c>
      <c r="D115" s="252"/>
      <c r="E115" s="252"/>
      <c r="F115" s="275" t="s">
        <v>687</v>
      </c>
      <c r="G115" s="252"/>
      <c r="H115" s="252" t="s">
        <v>731</v>
      </c>
      <c r="I115" s="252" t="s">
        <v>722</v>
      </c>
      <c r="J115" s="252"/>
      <c r="K115" s="266"/>
    </row>
    <row r="116" s="1" customFormat="1" ht="15" customHeight="1">
      <c r="B116" s="277"/>
      <c r="C116" s="252" t="s">
        <v>48</v>
      </c>
      <c r="D116" s="252"/>
      <c r="E116" s="252"/>
      <c r="F116" s="275" t="s">
        <v>687</v>
      </c>
      <c r="G116" s="252"/>
      <c r="H116" s="252" t="s">
        <v>732</v>
      </c>
      <c r="I116" s="252" t="s">
        <v>722</v>
      </c>
      <c r="J116" s="252"/>
      <c r="K116" s="266"/>
    </row>
    <row r="117" s="1" customFormat="1" ht="15" customHeight="1">
      <c r="B117" s="277"/>
      <c r="C117" s="252" t="s">
        <v>57</v>
      </c>
      <c r="D117" s="252"/>
      <c r="E117" s="252"/>
      <c r="F117" s="275" t="s">
        <v>687</v>
      </c>
      <c r="G117" s="252"/>
      <c r="H117" s="252" t="s">
        <v>733</v>
      </c>
      <c r="I117" s="252" t="s">
        <v>734</v>
      </c>
      <c r="J117" s="252"/>
      <c r="K117" s="266"/>
    </row>
    <row r="118" s="1" customFormat="1" ht="15" customHeight="1">
      <c r="B118" s="280"/>
      <c r="C118" s="286"/>
      <c r="D118" s="286"/>
      <c r="E118" s="286"/>
      <c r="F118" s="286"/>
      <c r="G118" s="286"/>
      <c r="H118" s="286"/>
      <c r="I118" s="286"/>
      <c r="J118" s="286"/>
      <c r="K118" s="282"/>
    </row>
    <row r="119" s="1" customFormat="1" ht="18.75" customHeight="1">
      <c r="B119" s="287"/>
      <c r="C119" s="288"/>
      <c r="D119" s="288"/>
      <c r="E119" s="288"/>
      <c r="F119" s="289"/>
      <c r="G119" s="288"/>
      <c r="H119" s="288"/>
      <c r="I119" s="288"/>
      <c r="J119" s="288"/>
      <c r="K119" s="287"/>
    </row>
    <row r="120" s="1" customFormat="1" ht="18.75" customHeight="1">
      <c r="B120" s="260"/>
      <c r="C120" s="260"/>
      <c r="D120" s="260"/>
      <c r="E120" s="260"/>
      <c r="F120" s="260"/>
      <c r="G120" s="260"/>
      <c r="H120" s="260"/>
      <c r="I120" s="260"/>
      <c r="J120" s="260"/>
      <c r="K120" s="260"/>
    </row>
    <row r="121" s="1" customFormat="1" ht="7.5" customHeight="1">
      <c r="B121" s="290"/>
      <c r="C121" s="291"/>
      <c r="D121" s="291"/>
      <c r="E121" s="291"/>
      <c r="F121" s="291"/>
      <c r="G121" s="291"/>
      <c r="H121" s="291"/>
      <c r="I121" s="291"/>
      <c r="J121" s="291"/>
      <c r="K121" s="292"/>
    </row>
    <row r="122" s="1" customFormat="1" ht="45" customHeight="1">
      <c r="B122" s="293"/>
      <c r="C122" s="243" t="s">
        <v>735</v>
      </c>
      <c r="D122" s="243"/>
      <c r="E122" s="243"/>
      <c r="F122" s="243"/>
      <c r="G122" s="243"/>
      <c r="H122" s="243"/>
      <c r="I122" s="243"/>
      <c r="J122" s="243"/>
      <c r="K122" s="294"/>
    </row>
    <row r="123" s="1" customFormat="1" ht="17.25" customHeight="1">
      <c r="B123" s="295"/>
      <c r="C123" s="267" t="s">
        <v>681</v>
      </c>
      <c r="D123" s="267"/>
      <c r="E123" s="267"/>
      <c r="F123" s="267" t="s">
        <v>682</v>
      </c>
      <c r="G123" s="268"/>
      <c r="H123" s="267" t="s">
        <v>54</v>
      </c>
      <c r="I123" s="267" t="s">
        <v>57</v>
      </c>
      <c r="J123" s="267" t="s">
        <v>683</v>
      </c>
      <c r="K123" s="296"/>
    </row>
    <row r="124" s="1" customFormat="1" ht="17.25" customHeight="1">
      <c r="B124" s="295"/>
      <c r="C124" s="269" t="s">
        <v>684</v>
      </c>
      <c r="D124" s="269"/>
      <c r="E124" s="269"/>
      <c r="F124" s="270" t="s">
        <v>685</v>
      </c>
      <c r="G124" s="271"/>
      <c r="H124" s="269"/>
      <c r="I124" s="269"/>
      <c r="J124" s="269" t="s">
        <v>686</v>
      </c>
      <c r="K124" s="296"/>
    </row>
    <row r="125" s="1" customFormat="1" ht="5.25" customHeight="1">
      <c r="B125" s="297"/>
      <c r="C125" s="272"/>
      <c r="D125" s="272"/>
      <c r="E125" s="272"/>
      <c r="F125" s="272"/>
      <c r="G125" s="298"/>
      <c r="H125" s="272"/>
      <c r="I125" s="272"/>
      <c r="J125" s="272"/>
      <c r="K125" s="299"/>
    </row>
    <row r="126" s="1" customFormat="1" ht="15" customHeight="1">
      <c r="B126" s="297"/>
      <c r="C126" s="252" t="s">
        <v>690</v>
      </c>
      <c r="D126" s="274"/>
      <c r="E126" s="274"/>
      <c r="F126" s="275" t="s">
        <v>687</v>
      </c>
      <c r="G126" s="252"/>
      <c r="H126" s="252" t="s">
        <v>727</v>
      </c>
      <c r="I126" s="252" t="s">
        <v>689</v>
      </c>
      <c r="J126" s="252">
        <v>120</v>
      </c>
      <c r="K126" s="300"/>
    </row>
    <row r="127" s="1" customFormat="1" ht="15" customHeight="1">
      <c r="B127" s="297"/>
      <c r="C127" s="252" t="s">
        <v>736</v>
      </c>
      <c r="D127" s="252"/>
      <c r="E127" s="252"/>
      <c r="F127" s="275" t="s">
        <v>687</v>
      </c>
      <c r="G127" s="252"/>
      <c r="H127" s="252" t="s">
        <v>737</v>
      </c>
      <c r="I127" s="252" t="s">
        <v>689</v>
      </c>
      <c r="J127" s="252" t="s">
        <v>738</v>
      </c>
      <c r="K127" s="300"/>
    </row>
    <row r="128" s="1" customFormat="1" ht="15" customHeight="1">
      <c r="B128" s="297"/>
      <c r="C128" s="252" t="s">
        <v>635</v>
      </c>
      <c r="D128" s="252"/>
      <c r="E128" s="252"/>
      <c r="F128" s="275" t="s">
        <v>687</v>
      </c>
      <c r="G128" s="252"/>
      <c r="H128" s="252" t="s">
        <v>739</v>
      </c>
      <c r="I128" s="252" t="s">
        <v>689</v>
      </c>
      <c r="J128" s="252" t="s">
        <v>738</v>
      </c>
      <c r="K128" s="300"/>
    </row>
    <row r="129" s="1" customFormat="1" ht="15" customHeight="1">
      <c r="B129" s="297"/>
      <c r="C129" s="252" t="s">
        <v>698</v>
      </c>
      <c r="D129" s="252"/>
      <c r="E129" s="252"/>
      <c r="F129" s="275" t="s">
        <v>693</v>
      </c>
      <c r="G129" s="252"/>
      <c r="H129" s="252" t="s">
        <v>699</v>
      </c>
      <c r="I129" s="252" t="s">
        <v>689</v>
      </c>
      <c r="J129" s="252">
        <v>15</v>
      </c>
      <c r="K129" s="300"/>
    </row>
    <row r="130" s="1" customFormat="1" ht="15" customHeight="1">
      <c r="B130" s="297"/>
      <c r="C130" s="278" t="s">
        <v>700</v>
      </c>
      <c r="D130" s="278"/>
      <c r="E130" s="278"/>
      <c r="F130" s="279" t="s">
        <v>693</v>
      </c>
      <c r="G130" s="278"/>
      <c r="H130" s="278" t="s">
        <v>701</v>
      </c>
      <c r="I130" s="278" t="s">
        <v>689</v>
      </c>
      <c r="J130" s="278">
        <v>15</v>
      </c>
      <c r="K130" s="300"/>
    </row>
    <row r="131" s="1" customFormat="1" ht="15" customHeight="1">
      <c r="B131" s="297"/>
      <c r="C131" s="278" t="s">
        <v>702</v>
      </c>
      <c r="D131" s="278"/>
      <c r="E131" s="278"/>
      <c r="F131" s="279" t="s">
        <v>693</v>
      </c>
      <c r="G131" s="278"/>
      <c r="H131" s="278" t="s">
        <v>703</v>
      </c>
      <c r="I131" s="278" t="s">
        <v>689</v>
      </c>
      <c r="J131" s="278">
        <v>20</v>
      </c>
      <c r="K131" s="300"/>
    </row>
    <row r="132" s="1" customFormat="1" ht="15" customHeight="1">
      <c r="B132" s="297"/>
      <c r="C132" s="278" t="s">
        <v>704</v>
      </c>
      <c r="D132" s="278"/>
      <c r="E132" s="278"/>
      <c r="F132" s="279" t="s">
        <v>693</v>
      </c>
      <c r="G132" s="278"/>
      <c r="H132" s="278" t="s">
        <v>705</v>
      </c>
      <c r="I132" s="278" t="s">
        <v>689</v>
      </c>
      <c r="J132" s="278">
        <v>20</v>
      </c>
      <c r="K132" s="300"/>
    </row>
    <row r="133" s="1" customFormat="1" ht="15" customHeight="1">
      <c r="B133" s="297"/>
      <c r="C133" s="252" t="s">
        <v>692</v>
      </c>
      <c r="D133" s="252"/>
      <c r="E133" s="252"/>
      <c r="F133" s="275" t="s">
        <v>693</v>
      </c>
      <c r="G133" s="252"/>
      <c r="H133" s="252" t="s">
        <v>727</v>
      </c>
      <c r="I133" s="252" t="s">
        <v>689</v>
      </c>
      <c r="J133" s="252">
        <v>50</v>
      </c>
      <c r="K133" s="300"/>
    </row>
    <row r="134" s="1" customFormat="1" ht="15" customHeight="1">
      <c r="B134" s="297"/>
      <c r="C134" s="252" t="s">
        <v>706</v>
      </c>
      <c r="D134" s="252"/>
      <c r="E134" s="252"/>
      <c r="F134" s="275" t="s">
        <v>693</v>
      </c>
      <c r="G134" s="252"/>
      <c r="H134" s="252" t="s">
        <v>727</v>
      </c>
      <c r="I134" s="252" t="s">
        <v>689</v>
      </c>
      <c r="J134" s="252">
        <v>50</v>
      </c>
      <c r="K134" s="300"/>
    </row>
    <row r="135" s="1" customFormat="1" ht="15" customHeight="1">
      <c r="B135" s="297"/>
      <c r="C135" s="252" t="s">
        <v>712</v>
      </c>
      <c r="D135" s="252"/>
      <c r="E135" s="252"/>
      <c r="F135" s="275" t="s">
        <v>693</v>
      </c>
      <c r="G135" s="252"/>
      <c r="H135" s="252" t="s">
        <v>727</v>
      </c>
      <c r="I135" s="252" t="s">
        <v>689</v>
      </c>
      <c r="J135" s="252">
        <v>50</v>
      </c>
      <c r="K135" s="300"/>
    </row>
    <row r="136" s="1" customFormat="1" ht="15" customHeight="1">
      <c r="B136" s="297"/>
      <c r="C136" s="252" t="s">
        <v>714</v>
      </c>
      <c r="D136" s="252"/>
      <c r="E136" s="252"/>
      <c r="F136" s="275" t="s">
        <v>693</v>
      </c>
      <c r="G136" s="252"/>
      <c r="H136" s="252" t="s">
        <v>727</v>
      </c>
      <c r="I136" s="252" t="s">
        <v>689</v>
      </c>
      <c r="J136" s="252">
        <v>50</v>
      </c>
      <c r="K136" s="300"/>
    </row>
    <row r="137" s="1" customFormat="1" ht="15" customHeight="1">
      <c r="B137" s="297"/>
      <c r="C137" s="252" t="s">
        <v>715</v>
      </c>
      <c r="D137" s="252"/>
      <c r="E137" s="252"/>
      <c r="F137" s="275" t="s">
        <v>693</v>
      </c>
      <c r="G137" s="252"/>
      <c r="H137" s="252" t="s">
        <v>740</v>
      </c>
      <c r="I137" s="252" t="s">
        <v>689</v>
      </c>
      <c r="J137" s="252">
        <v>255</v>
      </c>
      <c r="K137" s="300"/>
    </row>
    <row r="138" s="1" customFormat="1" ht="15" customHeight="1">
      <c r="B138" s="297"/>
      <c r="C138" s="252" t="s">
        <v>717</v>
      </c>
      <c r="D138" s="252"/>
      <c r="E138" s="252"/>
      <c r="F138" s="275" t="s">
        <v>687</v>
      </c>
      <c r="G138" s="252"/>
      <c r="H138" s="252" t="s">
        <v>741</v>
      </c>
      <c r="I138" s="252" t="s">
        <v>719</v>
      </c>
      <c r="J138" s="252"/>
      <c r="K138" s="300"/>
    </row>
    <row r="139" s="1" customFormat="1" ht="15" customHeight="1">
      <c r="B139" s="297"/>
      <c r="C139" s="252" t="s">
        <v>720</v>
      </c>
      <c r="D139" s="252"/>
      <c r="E139" s="252"/>
      <c r="F139" s="275" t="s">
        <v>687</v>
      </c>
      <c r="G139" s="252"/>
      <c r="H139" s="252" t="s">
        <v>742</v>
      </c>
      <c r="I139" s="252" t="s">
        <v>722</v>
      </c>
      <c r="J139" s="252"/>
      <c r="K139" s="300"/>
    </row>
    <row r="140" s="1" customFormat="1" ht="15" customHeight="1">
      <c r="B140" s="297"/>
      <c r="C140" s="252" t="s">
        <v>723</v>
      </c>
      <c r="D140" s="252"/>
      <c r="E140" s="252"/>
      <c r="F140" s="275" t="s">
        <v>687</v>
      </c>
      <c r="G140" s="252"/>
      <c r="H140" s="252" t="s">
        <v>723</v>
      </c>
      <c r="I140" s="252" t="s">
        <v>722</v>
      </c>
      <c r="J140" s="252"/>
      <c r="K140" s="300"/>
    </row>
    <row r="141" s="1" customFormat="1" ht="15" customHeight="1">
      <c r="B141" s="297"/>
      <c r="C141" s="252" t="s">
        <v>38</v>
      </c>
      <c r="D141" s="252"/>
      <c r="E141" s="252"/>
      <c r="F141" s="275" t="s">
        <v>687</v>
      </c>
      <c r="G141" s="252"/>
      <c r="H141" s="252" t="s">
        <v>743</v>
      </c>
      <c r="I141" s="252" t="s">
        <v>722</v>
      </c>
      <c r="J141" s="252"/>
      <c r="K141" s="300"/>
    </row>
    <row r="142" s="1" customFormat="1" ht="15" customHeight="1">
      <c r="B142" s="297"/>
      <c r="C142" s="252" t="s">
        <v>744</v>
      </c>
      <c r="D142" s="252"/>
      <c r="E142" s="252"/>
      <c r="F142" s="275" t="s">
        <v>687</v>
      </c>
      <c r="G142" s="252"/>
      <c r="H142" s="252" t="s">
        <v>745</v>
      </c>
      <c r="I142" s="252" t="s">
        <v>722</v>
      </c>
      <c r="J142" s="252"/>
      <c r="K142" s="300"/>
    </row>
    <row r="143" s="1" customFormat="1" ht="15" customHeight="1">
      <c r="B143" s="301"/>
      <c r="C143" s="302"/>
      <c r="D143" s="302"/>
      <c r="E143" s="302"/>
      <c r="F143" s="302"/>
      <c r="G143" s="302"/>
      <c r="H143" s="302"/>
      <c r="I143" s="302"/>
      <c r="J143" s="302"/>
      <c r="K143" s="303"/>
    </row>
    <row r="144" s="1" customFormat="1" ht="18.75" customHeight="1">
      <c r="B144" s="288"/>
      <c r="C144" s="288"/>
      <c r="D144" s="288"/>
      <c r="E144" s="288"/>
      <c r="F144" s="289"/>
      <c r="G144" s="288"/>
      <c r="H144" s="288"/>
      <c r="I144" s="288"/>
      <c r="J144" s="288"/>
      <c r="K144" s="288"/>
    </row>
    <row r="145" s="1" customFormat="1" ht="18.75" customHeight="1">
      <c r="B145" s="260"/>
      <c r="C145" s="260"/>
      <c r="D145" s="260"/>
      <c r="E145" s="260"/>
      <c r="F145" s="260"/>
      <c r="G145" s="260"/>
      <c r="H145" s="260"/>
      <c r="I145" s="260"/>
      <c r="J145" s="260"/>
      <c r="K145" s="260"/>
    </row>
    <row r="146" s="1" customFormat="1" ht="7.5" customHeight="1">
      <c r="B146" s="261"/>
      <c r="C146" s="262"/>
      <c r="D146" s="262"/>
      <c r="E146" s="262"/>
      <c r="F146" s="262"/>
      <c r="G146" s="262"/>
      <c r="H146" s="262"/>
      <c r="I146" s="262"/>
      <c r="J146" s="262"/>
      <c r="K146" s="263"/>
    </row>
    <row r="147" s="1" customFormat="1" ht="45" customHeight="1">
      <c r="B147" s="264"/>
      <c r="C147" s="265" t="s">
        <v>746</v>
      </c>
      <c r="D147" s="265"/>
      <c r="E147" s="265"/>
      <c r="F147" s="265"/>
      <c r="G147" s="265"/>
      <c r="H147" s="265"/>
      <c r="I147" s="265"/>
      <c r="J147" s="265"/>
      <c r="K147" s="266"/>
    </row>
    <row r="148" s="1" customFormat="1" ht="17.25" customHeight="1">
      <c r="B148" s="264"/>
      <c r="C148" s="267" t="s">
        <v>681</v>
      </c>
      <c r="D148" s="267"/>
      <c r="E148" s="267"/>
      <c r="F148" s="267" t="s">
        <v>682</v>
      </c>
      <c r="G148" s="268"/>
      <c r="H148" s="267" t="s">
        <v>54</v>
      </c>
      <c r="I148" s="267" t="s">
        <v>57</v>
      </c>
      <c r="J148" s="267" t="s">
        <v>683</v>
      </c>
      <c r="K148" s="266"/>
    </row>
    <row r="149" s="1" customFormat="1" ht="17.25" customHeight="1">
      <c r="B149" s="264"/>
      <c r="C149" s="269" t="s">
        <v>684</v>
      </c>
      <c r="D149" s="269"/>
      <c r="E149" s="269"/>
      <c r="F149" s="270" t="s">
        <v>685</v>
      </c>
      <c r="G149" s="271"/>
      <c r="H149" s="269"/>
      <c r="I149" s="269"/>
      <c r="J149" s="269" t="s">
        <v>686</v>
      </c>
      <c r="K149" s="266"/>
    </row>
    <row r="150" s="1" customFormat="1" ht="5.25" customHeight="1">
      <c r="B150" s="277"/>
      <c r="C150" s="272"/>
      <c r="D150" s="272"/>
      <c r="E150" s="272"/>
      <c r="F150" s="272"/>
      <c r="G150" s="273"/>
      <c r="H150" s="272"/>
      <c r="I150" s="272"/>
      <c r="J150" s="272"/>
      <c r="K150" s="300"/>
    </row>
    <row r="151" s="1" customFormat="1" ht="15" customHeight="1">
      <c r="B151" s="277"/>
      <c r="C151" s="304" t="s">
        <v>690</v>
      </c>
      <c r="D151" s="252"/>
      <c r="E151" s="252"/>
      <c r="F151" s="305" t="s">
        <v>687</v>
      </c>
      <c r="G151" s="252"/>
      <c r="H151" s="304" t="s">
        <v>727</v>
      </c>
      <c r="I151" s="304" t="s">
        <v>689</v>
      </c>
      <c r="J151" s="304">
        <v>120</v>
      </c>
      <c r="K151" s="300"/>
    </row>
    <row r="152" s="1" customFormat="1" ht="15" customHeight="1">
      <c r="B152" s="277"/>
      <c r="C152" s="304" t="s">
        <v>736</v>
      </c>
      <c r="D152" s="252"/>
      <c r="E152" s="252"/>
      <c r="F152" s="305" t="s">
        <v>687</v>
      </c>
      <c r="G152" s="252"/>
      <c r="H152" s="304" t="s">
        <v>747</v>
      </c>
      <c r="I152" s="304" t="s">
        <v>689</v>
      </c>
      <c r="J152" s="304" t="s">
        <v>738</v>
      </c>
      <c r="K152" s="300"/>
    </row>
    <row r="153" s="1" customFormat="1" ht="15" customHeight="1">
      <c r="B153" s="277"/>
      <c r="C153" s="304" t="s">
        <v>635</v>
      </c>
      <c r="D153" s="252"/>
      <c r="E153" s="252"/>
      <c r="F153" s="305" t="s">
        <v>687</v>
      </c>
      <c r="G153" s="252"/>
      <c r="H153" s="304" t="s">
        <v>748</v>
      </c>
      <c r="I153" s="304" t="s">
        <v>689</v>
      </c>
      <c r="J153" s="304" t="s">
        <v>738</v>
      </c>
      <c r="K153" s="300"/>
    </row>
    <row r="154" s="1" customFormat="1" ht="15" customHeight="1">
      <c r="B154" s="277"/>
      <c r="C154" s="304" t="s">
        <v>692</v>
      </c>
      <c r="D154" s="252"/>
      <c r="E154" s="252"/>
      <c r="F154" s="305" t="s">
        <v>693</v>
      </c>
      <c r="G154" s="252"/>
      <c r="H154" s="304" t="s">
        <v>727</v>
      </c>
      <c r="I154" s="304" t="s">
        <v>689</v>
      </c>
      <c r="J154" s="304">
        <v>50</v>
      </c>
      <c r="K154" s="300"/>
    </row>
    <row r="155" s="1" customFormat="1" ht="15" customHeight="1">
      <c r="B155" s="277"/>
      <c r="C155" s="304" t="s">
        <v>695</v>
      </c>
      <c r="D155" s="252"/>
      <c r="E155" s="252"/>
      <c r="F155" s="305" t="s">
        <v>687</v>
      </c>
      <c r="G155" s="252"/>
      <c r="H155" s="304" t="s">
        <v>727</v>
      </c>
      <c r="I155" s="304" t="s">
        <v>697</v>
      </c>
      <c r="J155" s="304"/>
      <c r="K155" s="300"/>
    </row>
    <row r="156" s="1" customFormat="1" ht="15" customHeight="1">
      <c r="B156" s="277"/>
      <c r="C156" s="304" t="s">
        <v>706</v>
      </c>
      <c r="D156" s="252"/>
      <c r="E156" s="252"/>
      <c r="F156" s="305" t="s">
        <v>693</v>
      </c>
      <c r="G156" s="252"/>
      <c r="H156" s="304" t="s">
        <v>727</v>
      </c>
      <c r="I156" s="304" t="s">
        <v>689</v>
      </c>
      <c r="J156" s="304">
        <v>50</v>
      </c>
      <c r="K156" s="300"/>
    </row>
    <row r="157" s="1" customFormat="1" ht="15" customHeight="1">
      <c r="B157" s="277"/>
      <c r="C157" s="304" t="s">
        <v>714</v>
      </c>
      <c r="D157" s="252"/>
      <c r="E157" s="252"/>
      <c r="F157" s="305" t="s">
        <v>693</v>
      </c>
      <c r="G157" s="252"/>
      <c r="H157" s="304" t="s">
        <v>727</v>
      </c>
      <c r="I157" s="304" t="s">
        <v>689</v>
      </c>
      <c r="J157" s="304">
        <v>50</v>
      </c>
      <c r="K157" s="300"/>
    </row>
    <row r="158" s="1" customFormat="1" ht="15" customHeight="1">
      <c r="B158" s="277"/>
      <c r="C158" s="304" t="s">
        <v>712</v>
      </c>
      <c r="D158" s="252"/>
      <c r="E158" s="252"/>
      <c r="F158" s="305" t="s">
        <v>693</v>
      </c>
      <c r="G158" s="252"/>
      <c r="H158" s="304" t="s">
        <v>727</v>
      </c>
      <c r="I158" s="304" t="s">
        <v>689</v>
      </c>
      <c r="J158" s="304">
        <v>50</v>
      </c>
      <c r="K158" s="300"/>
    </row>
    <row r="159" s="1" customFormat="1" ht="15" customHeight="1">
      <c r="B159" s="277"/>
      <c r="C159" s="304" t="s">
        <v>96</v>
      </c>
      <c r="D159" s="252"/>
      <c r="E159" s="252"/>
      <c r="F159" s="305" t="s">
        <v>687</v>
      </c>
      <c r="G159" s="252"/>
      <c r="H159" s="304" t="s">
        <v>749</v>
      </c>
      <c r="I159" s="304" t="s">
        <v>689</v>
      </c>
      <c r="J159" s="304" t="s">
        <v>750</v>
      </c>
      <c r="K159" s="300"/>
    </row>
    <row r="160" s="1" customFormat="1" ht="15" customHeight="1">
      <c r="B160" s="277"/>
      <c r="C160" s="304" t="s">
        <v>751</v>
      </c>
      <c r="D160" s="252"/>
      <c r="E160" s="252"/>
      <c r="F160" s="305" t="s">
        <v>687</v>
      </c>
      <c r="G160" s="252"/>
      <c r="H160" s="304" t="s">
        <v>752</v>
      </c>
      <c r="I160" s="304" t="s">
        <v>722</v>
      </c>
      <c r="J160" s="304"/>
      <c r="K160" s="300"/>
    </row>
    <row r="161" s="1" customFormat="1" ht="15" customHeight="1">
      <c r="B161" s="306"/>
      <c r="C161" s="286"/>
      <c r="D161" s="286"/>
      <c r="E161" s="286"/>
      <c r="F161" s="286"/>
      <c r="G161" s="286"/>
      <c r="H161" s="286"/>
      <c r="I161" s="286"/>
      <c r="J161" s="286"/>
      <c r="K161" s="307"/>
    </row>
    <row r="162" s="1" customFormat="1" ht="18.75" customHeight="1">
      <c r="B162" s="288"/>
      <c r="C162" s="298"/>
      <c r="D162" s="298"/>
      <c r="E162" s="298"/>
      <c r="F162" s="308"/>
      <c r="G162" s="298"/>
      <c r="H162" s="298"/>
      <c r="I162" s="298"/>
      <c r="J162" s="298"/>
      <c r="K162" s="288"/>
    </row>
    <row r="163" s="1" customFormat="1" ht="18.75" customHeight="1">
      <c r="B163" s="260"/>
      <c r="C163" s="260"/>
      <c r="D163" s="260"/>
      <c r="E163" s="260"/>
      <c r="F163" s="260"/>
      <c r="G163" s="260"/>
      <c r="H163" s="260"/>
      <c r="I163" s="260"/>
      <c r="J163" s="260"/>
      <c r="K163" s="260"/>
    </row>
    <row r="164" s="1" customFormat="1" ht="7.5" customHeight="1">
      <c r="B164" s="239"/>
      <c r="C164" s="240"/>
      <c r="D164" s="240"/>
      <c r="E164" s="240"/>
      <c r="F164" s="240"/>
      <c r="G164" s="240"/>
      <c r="H164" s="240"/>
      <c r="I164" s="240"/>
      <c r="J164" s="240"/>
      <c r="K164" s="241"/>
    </row>
    <row r="165" s="1" customFormat="1" ht="45" customHeight="1">
      <c r="B165" s="242"/>
      <c r="C165" s="243" t="s">
        <v>753</v>
      </c>
      <c r="D165" s="243"/>
      <c r="E165" s="243"/>
      <c r="F165" s="243"/>
      <c r="G165" s="243"/>
      <c r="H165" s="243"/>
      <c r="I165" s="243"/>
      <c r="J165" s="243"/>
      <c r="K165" s="244"/>
    </row>
    <row r="166" s="1" customFormat="1" ht="17.25" customHeight="1">
      <c r="B166" s="242"/>
      <c r="C166" s="267" t="s">
        <v>681</v>
      </c>
      <c r="D166" s="267"/>
      <c r="E166" s="267"/>
      <c r="F166" s="267" t="s">
        <v>682</v>
      </c>
      <c r="G166" s="309"/>
      <c r="H166" s="310" t="s">
        <v>54</v>
      </c>
      <c r="I166" s="310" t="s">
        <v>57</v>
      </c>
      <c r="J166" s="267" t="s">
        <v>683</v>
      </c>
      <c r="K166" s="244"/>
    </row>
    <row r="167" s="1" customFormat="1" ht="17.25" customHeight="1">
      <c r="B167" s="245"/>
      <c r="C167" s="269" t="s">
        <v>684</v>
      </c>
      <c r="D167" s="269"/>
      <c r="E167" s="269"/>
      <c r="F167" s="270" t="s">
        <v>685</v>
      </c>
      <c r="G167" s="311"/>
      <c r="H167" s="312"/>
      <c r="I167" s="312"/>
      <c r="J167" s="269" t="s">
        <v>686</v>
      </c>
      <c r="K167" s="247"/>
    </row>
    <row r="168" s="1" customFormat="1" ht="5.25" customHeight="1">
      <c r="B168" s="277"/>
      <c r="C168" s="272"/>
      <c r="D168" s="272"/>
      <c r="E168" s="272"/>
      <c r="F168" s="272"/>
      <c r="G168" s="273"/>
      <c r="H168" s="272"/>
      <c r="I168" s="272"/>
      <c r="J168" s="272"/>
      <c r="K168" s="300"/>
    </row>
    <row r="169" s="1" customFormat="1" ht="15" customHeight="1">
      <c r="B169" s="277"/>
      <c r="C169" s="252" t="s">
        <v>690</v>
      </c>
      <c r="D169" s="252"/>
      <c r="E169" s="252"/>
      <c r="F169" s="275" t="s">
        <v>687</v>
      </c>
      <c r="G169" s="252"/>
      <c r="H169" s="252" t="s">
        <v>727</v>
      </c>
      <c r="I169" s="252" t="s">
        <v>689</v>
      </c>
      <c r="J169" s="252">
        <v>120</v>
      </c>
      <c r="K169" s="300"/>
    </row>
    <row r="170" s="1" customFormat="1" ht="15" customHeight="1">
      <c r="B170" s="277"/>
      <c r="C170" s="252" t="s">
        <v>736</v>
      </c>
      <c r="D170" s="252"/>
      <c r="E170" s="252"/>
      <c r="F170" s="275" t="s">
        <v>687</v>
      </c>
      <c r="G170" s="252"/>
      <c r="H170" s="252" t="s">
        <v>737</v>
      </c>
      <c r="I170" s="252" t="s">
        <v>689</v>
      </c>
      <c r="J170" s="252" t="s">
        <v>738</v>
      </c>
      <c r="K170" s="300"/>
    </row>
    <row r="171" s="1" customFormat="1" ht="15" customHeight="1">
      <c r="B171" s="277"/>
      <c r="C171" s="252" t="s">
        <v>635</v>
      </c>
      <c r="D171" s="252"/>
      <c r="E171" s="252"/>
      <c r="F171" s="275" t="s">
        <v>687</v>
      </c>
      <c r="G171" s="252"/>
      <c r="H171" s="252" t="s">
        <v>754</v>
      </c>
      <c r="I171" s="252" t="s">
        <v>689</v>
      </c>
      <c r="J171" s="252" t="s">
        <v>738</v>
      </c>
      <c r="K171" s="300"/>
    </row>
    <row r="172" s="1" customFormat="1" ht="15" customHeight="1">
      <c r="B172" s="277"/>
      <c r="C172" s="252" t="s">
        <v>692</v>
      </c>
      <c r="D172" s="252"/>
      <c r="E172" s="252"/>
      <c r="F172" s="275" t="s">
        <v>693</v>
      </c>
      <c r="G172" s="252"/>
      <c r="H172" s="252" t="s">
        <v>754</v>
      </c>
      <c r="I172" s="252" t="s">
        <v>689</v>
      </c>
      <c r="J172" s="252">
        <v>50</v>
      </c>
      <c r="K172" s="300"/>
    </row>
    <row r="173" s="1" customFormat="1" ht="15" customHeight="1">
      <c r="B173" s="277"/>
      <c r="C173" s="252" t="s">
        <v>695</v>
      </c>
      <c r="D173" s="252"/>
      <c r="E173" s="252"/>
      <c r="F173" s="275" t="s">
        <v>687</v>
      </c>
      <c r="G173" s="252"/>
      <c r="H173" s="252" t="s">
        <v>754</v>
      </c>
      <c r="I173" s="252" t="s">
        <v>697</v>
      </c>
      <c r="J173" s="252"/>
      <c r="K173" s="300"/>
    </row>
    <row r="174" s="1" customFormat="1" ht="15" customHeight="1">
      <c r="B174" s="277"/>
      <c r="C174" s="252" t="s">
        <v>706</v>
      </c>
      <c r="D174" s="252"/>
      <c r="E174" s="252"/>
      <c r="F174" s="275" t="s">
        <v>693</v>
      </c>
      <c r="G174" s="252"/>
      <c r="H174" s="252" t="s">
        <v>754</v>
      </c>
      <c r="I174" s="252" t="s">
        <v>689</v>
      </c>
      <c r="J174" s="252">
        <v>50</v>
      </c>
      <c r="K174" s="300"/>
    </row>
    <row r="175" s="1" customFormat="1" ht="15" customHeight="1">
      <c r="B175" s="277"/>
      <c r="C175" s="252" t="s">
        <v>714</v>
      </c>
      <c r="D175" s="252"/>
      <c r="E175" s="252"/>
      <c r="F175" s="275" t="s">
        <v>693</v>
      </c>
      <c r="G175" s="252"/>
      <c r="H175" s="252" t="s">
        <v>754</v>
      </c>
      <c r="I175" s="252" t="s">
        <v>689</v>
      </c>
      <c r="J175" s="252">
        <v>50</v>
      </c>
      <c r="K175" s="300"/>
    </row>
    <row r="176" s="1" customFormat="1" ht="15" customHeight="1">
      <c r="B176" s="277"/>
      <c r="C176" s="252" t="s">
        <v>712</v>
      </c>
      <c r="D176" s="252"/>
      <c r="E176" s="252"/>
      <c r="F176" s="275" t="s">
        <v>693</v>
      </c>
      <c r="G176" s="252"/>
      <c r="H176" s="252" t="s">
        <v>754</v>
      </c>
      <c r="I176" s="252" t="s">
        <v>689</v>
      </c>
      <c r="J176" s="252">
        <v>50</v>
      </c>
      <c r="K176" s="300"/>
    </row>
    <row r="177" s="1" customFormat="1" ht="15" customHeight="1">
      <c r="B177" s="277"/>
      <c r="C177" s="252" t="s">
        <v>108</v>
      </c>
      <c r="D177" s="252"/>
      <c r="E177" s="252"/>
      <c r="F177" s="275" t="s">
        <v>687</v>
      </c>
      <c r="G177" s="252"/>
      <c r="H177" s="252" t="s">
        <v>755</v>
      </c>
      <c r="I177" s="252" t="s">
        <v>756</v>
      </c>
      <c r="J177" s="252"/>
      <c r="K177" s="300"/>
    </row>
    <row r="178" s="1" customFormat="1" ht="15" customHeight="1">
      <c r="B178" s="277"/>
      <c r="C178" s="252" t="s">
        <v>57</v>
      </c>
      <c r="D178" s="252"/>
      <c r="E178" s="252"/>
      <c r="F178" s="275" t="s">
        <v>687</v>
      </c>
      <c r="G178" s="252"/>
      <c r="H178" s="252" t="s">
        <v>757</v>
      </c>
      <c r="I178" s="252" t="s">
        <v>758</v>
      </c>
      <c r="J178" s="252">
        <v>1</v>
      </c>
      <c r="K178" s="300"/>
    </row>
    <row r="179" s="1" customFormat="1" ht="15" customHeight="1">
      <c r="B179" s="277"/>
      <c r="C179" s="252" t="s">
        <v>53</v>
      </c>
      <c r="D179" s="252"/>
      <c r="E179" s="252"/>
      <c r="F179" s="275" t="s">
        <v>687</v>
      </c>
      <c r="G179" s="252"/>
      <c r="H179" s="252" t="s">
        <v>759</v>
      </c>
      <c r="I179" s="252" t="s">
        <v>689</v>
      </c>
      <c r="J179" s="252">
        <v>20</v>
      </c>
      <c r="K179" s="300"/>
    </row>
    <row r="180" s="1" customFormat="1" ht="15" customHeight="1">
      <c r="B180" s="277"/>
      <c r="C180" s="252" t="s">
        <v>54</v>
      </c>
      <c r="D180" s="252"/>
      <c r="E180" s="252"/>
      <c r="F180" s="275" t="s">
        <v>687</v>
      </c>
      <c r="G180" s="252"/>
      <c r="H180" s="252" t="s">
        <v>760</v>
      </c>
      <c r="I180" s="252" t="s">
        <v>689</v>
      </c>
      <c r="J180" s="252">
        <v>255</v>
      </c>
      <c r="K180" s="300"/>
    </row>
    <row r="181" s="1" customFormat="1" ht="15" customHeight="1">
      <c r="B181" s="277"/>
      <c r="C181" s="252" t="s">
        <v>109</v>
      </c>
      <c r="D181" s="252"/>
      <c r="E181" s="252"/>
      <c r="F181" s="275" t="s">
        <v>687</v>
      </c>
      <c r="G181" s="252"/>
      <c r="H181" s="252" t="s">
        <v>651</v>
      </c>
      <c r="I181" s="252" t="s">
        <v>689</v>
      </c>
      <c r="J181" s="252">
        <v>10</v>
      </c>
      <c r="K181" s="300"/>
    </row>
    <row r="182" s="1" customFormat="1" ht="15" customHeight="1">
      <c r="B182" s="277"/>
      <c r="C182" s="252" t="s">
        <v>110</v>
      </c>
      <c r="D182" s="252"/>
      <c r="E182" s="252"/>
      <c r="F182" s="275" t="s">
        <v>687</v>
      </c>
      <c r="G182" s="252"/>
      <c r="H182" s="252" t="s">
        <v>761</v>
      </c>
      <c r="I182" s="252" t="s">
        <v>722</v>
      </c>
      <c r="J182" s="252"/>
      <c r="K182" s="300"/>
    </row>
    <row r="183" s="1" customFormat="1" ht="15" customHeight="1">
      <c r="B183" s="277"/>
      <c r="C183" s="252" t="s">
        <v>762</v>
      </c>
      <c r="D183" s="252"/>
      <c r="E183" s="252"/>
      <c r="F183" s="275" t="s">
        <v>687</v>
      </c>
      <c r="G183" s="252"/>
      <c r="H183" s="252" t="s">
        <v>763</v>
      </c>
      <c r="I183" s="252" t="s">
        <v>722</v>
      </c>
      <c r="J183" s="252"/>
      <c r="K183" s="300"/>
    </row>
    <row r="184" s="1" customFormat="1" ht="15" customHeight="1">
      <c r="B184" s="277"/>
      <c r="C184" s="252" t="s">
        <v>751</v>
      </c>
      <c r="D184" s="252"/>
      <c r="E184" s="252"/>
      <c r="F184" s="275" t="s">
        <v>687</v>
      </c>
      <c r="G184" s="252"/>
      <c r="H184" s="252" t="s">
        <v>764</v>
      </c>
      <c r="I184" s="252" t="s">
        <v>722</v>
      </c>
      <c r="J184" s="252"/>
      <c r="K184" s="300"/>
    </row>
    <row r="185" s="1" customFormat="1" ht="15" customHeight="1">
      <c r="B185" s="277"/>
      <c r="C185" s="252" t="s">
        <v>112</v>
      </c>
      <c r="D185" s="252"/>
      <c r="E185" s="252"/>
      <c r="F185" s="275" t="s">
        <v>693</v>
      </c>
      <c r="G185" s="252"/>
      <c r="H185" s="252" t="s">
        <v>765</v>
      </c>
      <c r="I185" s="252" t="s">
        <v>689</v>
      </c>
      <c r="J185" s="252">
        <v>50</v>
      </c>
      <c r="K185" s="300"/>
    </row>
    <row r="186" s="1" customFormat="1" ht="15" customHeight="1">
      <c r="B186" s="277"/>
      <c r="C186" s="252" t="s">
        <v>766</v>
      </c>
      <c r="D186" s="252"/>
      <c r="E186" s="252"/>
      <c r="F186" s="275" t="s">
        <v>693</v>
      </c>
      <c r="G186" s="252"/>
      <c r="H186" s="252" t="s">
        <v>767</v>
      </c>
      <c r="I186" s="252" t="s">
        <v>768</v>
      </c>
      <c r="J186" s="252"/>
      <c r="K186" s="300"/>
    </row>
    <row r="187" s="1" customFormat="1" ht="15" customHeight="1">
      <c r="B187" s="277"/>
      <c r="C187" s="252" t="s">
        <v>769</v>
      </c>
      <c r="D187" s="252"/>
      <c r="E187" s="252"/>
      <c r="F187" s="275" t="s">
        <v>693</v>
      </c>
      <c r="G187" s="252"/>
      <c r="H187" s="252" t="s">
        <v>770</v>
      </c>
      <c r="I187" s="252" t="s">
        <v>768</v>
      </c>
      <c r="J187" s="252"/>
      <c r="K187" s="300"/>
    </row>
    <row r="188" s="1" customFormat="1" ht="15" customHeight="1">
      <c r="B188" s="277"/>
      <c r="C188" s="252" t="s">
        <v>771</v>
      </c>
      <c r="D188" s="252"/>
      <c r="E188" s="252"/>
      <c r="F188" s="275" t="s">
        <v>693</v>
      </c>
      <c r="G188" s="252"/>
      <c r="H188" s="252" t="s">
        <v>772</v>
      </c>
      <c r="I188" s="252" t="s">
        <v>768</v>
      </c>
      <c r="J188" s="252"/>
      <c r="K188" s="300"/>
    </row>
    <row r="189" s="1" customFormat="1" ht="15" customHeight="1">
      <c r="B189" s="277"/>
      <c r="C189" s="313" t="s">
        <v>773</v>
      </c>
      <c r="D189" s="252"/>
      <c r="E189" s="252"/>
      <c r="F189" s="275" t="s">
        <v>693</v>
      </c>
      <c r="G189" s="252"/>
      <c r="H189" s="252" t="s">
        <v>774</v>
      </c>
      <c r="I189" s="252" t="s">
        <v>775</v>
      </c>
      <c r="J189" s="314" t="s">
        <v>776</v>
      </c>
      <c r="K189" s="300"/>
    </row>
    <row r="190" s="14" customFormat="1" ht="15" customHeight="1">
      <c r="B190" s="315"/>
      <c r="C190" s="316" t="s">
        <v>777</v>
      </c>
      <c r="D190" s="317"/>
      <c r="E190" s="317"/>
      <c r="F190" s="318" t="s">
        <v>693</v>
      </c>
      <c r="G190" s="317"/>
      <c r="H190" s="317" t="s">
        <v>778</v>
      </c>
      <c r="I190" s="317" t="s">
        <v>775</v>
      </c>
      <c r="J190" s="319" t="s">
        <v>776</v>
      </c>
      <c r="K190" s="320"/>
    </row>
    <row r="191" s="1" customFormat="1" ht="15" customHeight="1">
      <c r="B191" s="277"/>
      <c r="C191" s="313" t="s">
        <v>42</v>
      </c>
      <c r="D191" s="252"/>
      <c r="E191" s="252"/>
      <c r="F191" s="275" t="s">
        <v>687</v>
      </c>
      <c r="G191" s="252"/>
      <c r="H191" s="249" t="s">
        <v>779</v>
      </c>
      <c r="I191" s="252" t="s">
        <v>780</v>
      </c>
      <c r="J191" s="252"/>
      <c r="K191" s="300"/>
    </row>
    <row r="192" s="1" customFormat="1" ht="15" customHeight="1">
      <c r="B192" s="277"/>
      <c r="C192" s="313" t="s">
        <v>781</v>
      </c>
      <c r="D192" s="252"/>
      <c r="E192" s="252"/>
      <c r="F192" s="275" t="s">
        <v>687</v>
      </c>
      <c r="G192" s="252"/>
      <c r="H192" s="252" t="s">
        <v>782</v>
      </c>
      <c r="I192" s="252" t="s">
        <v>722</v>
      </c>
      <c r="J192" s="252"/>
      <c r="K192" s="300"/>
    </row>
    <row r="193" s="1" customFormat="1" ht="15" customHeight="1">
      <c r="B193" s="277"/>
      <c r="C193" s="313" t="s">
        <v>783</v>
      </c>
      <c r="D193" s="252"/>
      <c r="E193" s="252"/>
      <c r="F193" s="275" t="s">
        <v>687</v>
      </c>
      <c r="G193" s="252"/>
      <c r="H193" s="252" t="s">
        <v>784</v>
      </c>
      <c r="I193" s="252" t="s">
        <v>722</v>
      </c>
      <c r="J193" s="252"/>
      <c r="K193" s="300"/>
    </row>
    <row r="194" s="1" customFormat="1" ht="15" customHeight="1">
      <c r="B194" s="277"/>
      <c r="C194" s="313" t="s">
        <v>785</v>
      </c>
      <c r="D194" s="252"/>
      <c r="E194" s="252"/>
      <c r="F194" s="275" t="s">
        <v>693</v>
      </c>
      <c r="G194" s="252"/>
      <c r="H194" s="252" t="s">
        <v>786</v>
      </c>
      <c r="I194" s="252" t="s">
        <v>722</v>
      </c>
      <c r="J194" s="252"/>
      <c r="K194" s="300"/>
    </row>
    <row r="195" s="1" customFormat="1" ht="15" customHeight="1">
      <c r="B195" s="306"/>
      <c r="C195" s="321"/>
      <c r="D195" s="286"/>
      <c r="E195" s="286"/>
      <c r="F195" s="286"/>
      <c r="G195" s="286"/>
      <c r="H195" s="286"/>
      <c r="I195" s="286"/>
      <c r="J195" s="286"/>
      <c r="K195" s="307"/>
    </row>
    <row r="196" s="1" customFormat="1" ht="18.75" customHeight="1">
      <c r="B196" s="288"/>
      <c r="C196" s="298"/>
      <c r="D196" s="298"/>
      <c r="E196" s="298"/>
      <c r="F196" s="308"/>
      <c r="G196" s="298"/>
      <c r="H196" s="298"/>
      <c r="I196" s="298"/>
      <c r="J196" s="298"/>
      <c r="K196" s="288"/>
    </row>
    <row r="197" s="1" customFormat="1" ht="18.75" customHeight="1">
      <c r="B197" s="288"/>
      <c r="C197" s="298"/>
      <c r="D197" s="298"/>
      <c r="E197" s="298"/>
      <c r="F197" s="308"/>
      <c r="G197" s="298"/>
      <c r="H197" s="298"/>
      <c r="I197" s="298"/>
      <c r="J197" s="298"/>
      <c r="K197" s="288"/>
    </row>
    <row r="198" s="1" customFormat="1" ht="18.75" customHeight="1">
      <c r="B198" s="260"/>
      <c r="C198" s="260"/>
      <c r="D198" s="260"/>
      <c r="E198" s="260"/>
      <c r="F198" s="260"/>
      <c r="G198" s="260"/>
      <c r="H198" s="260"/>
      <c r="I198" s="260"/>
      <c r="J198" s="260"/>
      <c r="K198" s="260"/>
    </row>
    <row r="199" s="1" customFormat="1" ht="13.5">
      <c r="B199" s="239"/>
      <c r="C199" s="240"/>
      <c r="D199" s="240"/>
      <c r="E199" s="240"/>
      <c r="F199" s="240"/>
      <c r="G199" s="240"/>
      <c r="H199" s="240"/>
      <c r="I199" s="240"/>
      <c r="J199" s="240"/>
      <c r="K199" s="241"/>
    </row>
    <row r="200" s="1" customFormat="1" ht="21">
      <c r="B200" s="242"/>
      <c r="C200" s="243" t="s">
        <v>787</v>
      </c>
      <c r="D200" s="243"/>
      <c r="E200" s="243"/>
      <c r="F200" s="243"/>
      <c r="G200" s="243"/>
      <c r="H200" s="243"/>
      <c r="I200" s="243"/>
      <c r="J200" s="243"/>
      <c r="K200" s="244"/>
    </row>
    <row r="201" s="1" customFormat="1" ht="25.5" customHeight="1">
      <c r="B201" s="242"/>
      <c r="C201" s="322" t="s">
        <v>788</v>
      </c>
      <c r="D201" s="322"/>
      <c r="E201" s="322"/>
      <c r="F201" s="322" t="s">
        <v>789</v>
      </c>
      <c r="G201" s="323"/>
      <c r="H201" s="322" t="s">
        <v>790</v>
      </c>
      <c r="I201" s="322"/>
      <c r="J201" s="322"/>
      <c r="K201" s="244"/>
    </row>
    <row r="202" s="1" customFormat="1" ht="5.25" customHeight="1">
      <c r="B202" s="277"/>
      <c r="C202" s="272"/>
      <c r="D202" s="272"/>
      <c r="E202" s="272"/>
      <c r="F202" s="272"/>
      <c r="G202" s="298"/>
      <c r="H202" s="272"/>
      <c r="I202" s="272"/>
      <c r="J202" s="272"/>
      <c r="K202" s="300"/>
    </row>
    <row r="203" s="1" customFormat="1" ht="15" customHeight="1">
      <c r="B203" s="277"/>
      <c r="C203" s="252" t="s">
        <v>780</v>
      </c>
      <c r="D203" s="252"/>
      <c r="E203" s="252"/>
      <c r="F203" s="275" t="s">
        <v>43</v>
      </c>
      <c r="G203" s="252"/>
      <c r="H203" s="252" t="s">
        <v>791</v>
      </c>
      <c r="I203" s="252"/>
      <c r="J203" s="252"/>
      <c r="K203" s="300"/>
    </row>
    <row r="204" s="1" customFormat="1" ht="15" customHeight="1">
      <c r="B204" s="277"/>
      <c r="C204" s="252"/>
      <c r="D204" s="252"/>
      <c r="E204" s="252"/>
      <c r="F204" s="275" t="s">
        <v>44</v>
      </c>
      <c r="G204" s="252"/>
      <c r="H204" s="252" t="s">
        <v>792</v>
      </c>
      <c r="I204" s="252"/>
      <c r="J204" s="252"/>
      <c r="K204" s="300"/>
    </row>
    <row r="205" s="1" customFormat="1" ht="15" customHeight="1">
      <c r="B205" s="277"/>
      <c r="C205" s="252"/>
      <c r="D205" s="252"/>
      <c r="E205" s="252"/>
      <c r="F205" s="275" t="s">
        <v>47</v>
      </c>
      <c r="G205" s="252"/>
      <c r="H205" s="252" t="s">
        <v>793</v>
      </c>
      <c r="I205" s="252"/>
      <c r="J205" s="252"/>
      <c r="K205" s="300"/>
    </row>
    <row r="206" s="1" customFormat="1" ht="15" customHeight="1">
      <c r="B206" s="277"/>
      <c r="C206" s="252"/>
      <c r="D206" s="252"/>
      <c r="E206" s="252"/>
      <c r="F206" s="275" t="s">
        <v>45</v>
      </c>
      <c r="G206" s="252"/>
      <c r="H206" s="252" t="s">
        <v>794</v>
      </c>
      <c r="I206" s="252"/>
      <c r="J206" s="252"/>
      <c r="K206" s="300"/>
    </row>
    <row r="207" s="1" customFormat="1" ht="15" customHeight="1">
      <c r="B207" s="277"/>
      <c r="C207" s="252"/>
      <c r="D207" s="252"/>
      <c r="E207" s="252"/>
      <c r="F207" s="275" t="s">
        <v>46</v>
      </c>
      <c r="G207" s="252"/>
      <c r="H207" s="252" t="s">
        <v>795</v>
      </c>
      <c r="I207" s="252"/>
      <c r="J207" s="252"/>
      <c r="K207" s="300"/>
    </row>
    <row r="208" s="1" customFormat="1" ht="15" customHeight="1">
      <c r="B208" s="277"/>
      <c r="C208" s="252"/>
      <c r="D208" s="252"/>
      <c r="E208" s="252"/>
      <c r="F208" s="275"/>
      <c r="G208" s="252"/>
      <c r="H208" s="252"/>
      <c r="I208" s="252"/>
      <c r="J208" s="252"/>
      <c r="K208" s="300"/>
    </row>
    <row r="209" s="1" customFormat="1" ht="15" customHeight="1">
      <c r="B209" s="277"/>
      <c r="C209" s="252" t="s">
        <v>734</v>
      </c>
      <c r="D209" s="252"/>
      <c r="E209" s="252"/>
      <c r="F209" s="275" t="s">
        <v>79</v>
      </c>
      <c r="G209" s="252"/>
      <c r="H209" s="252" t="s">
        <v>796</v>
      </c>
      <c r="I209" s="252"/>
      <c r="J209" s="252"/>
      <c r="K209" s="300"/>
    </row>
    <row r="210" s="1" customFormat="1" ht="15" customHeight="1">
      <c r="B210" s="277"/>
      <c r="C210" s="252"/>
      <c r="D210" s="252"/>
      <c r="E210" s="252"/>
      <c r="F210" s="275" t="s">
        <v>629</v>
      </c>
      <c r="G210" s="252"/>
      <c r="H210" s="252" t="s">
        <v>630</v>
      </c>
      <c r="I210" s="252"/>
      <c r="J210" s="252"/>
      <c r="K210" s="300"/>
    </row>
    <row r="211" s="1" customFormat="1" ht="15" customHeight="1">
      <c r="B211" s="277"/>
      <c r="C211" s="252"/>
      <c r="D211" s="252"/>
      <c r="E211" s="252"/>
      <c r="F211" s="275" t="s">
        <v>627</v>
      </c>
      <c r="G211" s="252"/>
      <c r="H211" s="252" t="s">
        <v>797</v>
      </c>
      <c r="I211" s="252"/>
      <c r="J211" s="252"/>
      <c r="K211" s="300"/>
    </row>
    <row r="212" s="1" customFormat="1" ht="15" customHeight="1">
      <c r="B212" s="324"/>
      <c r="C212" s="252"/>
      <c r="D212" s="252"/>
      <c r="E212" s="252"/>
      <c r="F212" s="275" t="s">
        <v>631</v>
      </c>
      <c r="G212" s="313"/>
      <c r="H212" s="304" t="s">
        <v>632</v>
      </c>
      <c r="I212" s="304"/>
      <c r="J212" s="304"/>
      <c r="K212" s="325"/>
    </row>
    <row r="213" s="1" customFormat="1" ht="15" customHeight="1">
      <c r="B213" s="324"/>
      <c r="C213" s="252"/>
      <c r="D213" s="252"/>
      <c r="E213" s="252"/>
      <c r="F213" s="275" t="s">
        <v>633</v>
      </c>
      <c r="G213" s="313"/>
      <c r="H213" s="304" t="s">
        <v>798</v>
      </c>
      <c r="I213" s="304"/>
      <c r="J213" s="304"/>
      <c r="K213" s="325"/>
    </row>
    <row r="214" s="1" customFormat="1" ht="15" customHeight="1">
      <c r="B214" s="324"/>
      <c r="C214" s="252"/>
      <c r="D214" s="252"/>
      <c r="E214" s="252"/>
      <c r="F214" s="275"/>
      <c r="G214" s="313"/>
      <c r="H214" s="304"/>
      <c r="I214" s="304"/>
      <c r="J214" s="304"/>
      <c r="K214" s="325"/>
    </row>
    <row r="215" s="1" customFormat="1" ht="15" customHeight="1">
      <c r="B215" s="324"/>
      <c r="C215" s="252" t="s">
        <v>758</v>
      </c>
      <c r="D215" s="252"/>
      <c r="E215" s="252"/>
      <c r="F215" s="275">
        <v>1</v>
      </c>
      <c r="G215" s="313"/>
      <c r="H215" s="304" t="s">
        <v>799</v>
      </c>
      <c r="I215" s="304"/>
      <c r="J215" s="304"/>
      <c r="K215" s="325"/>
    </row>
    <row r="216" s="1" customFormat="1" ht="15" customHeight="1">
      <c r="B216" s="324"/>
      <c r="C216" s="252"/>
      <c r="D216" s="252"/>
      <c r="E216" s="252"/>
      <c r="F216" s="275">
        <v>2</v>
      </c>
      <c r="G216" s="313"/>
      <c r="H216" s="304" t="s">
        <v>800</v>
      </c>
      <c r="I216" s="304"/>
      <c r="J216" s="304"/>
      <c r="K216" s="325"/>
    </row>
    <row r="217" s="1" customFormat="1" ht="15" customHeight="1">
      <c r="B217" s="324"/>
      <c r="C217" s="252"/>
      <c r="D217" s="252"/>
      <c r="E217" s="252"/>
      <c r="F217" s="275">
        <v>3</v>
      </c>
      <c r="G217" s="313"/>
      <c r="H217" s="304" t="s">
        <v>801</v>
      </c>
      <c r="I217" s="304"/>
      <c r="J217" s="304"/>
      <c r="K217" s="325"/>
    </row>
    <row r="218" s="1" customFormat="1" ht="15" customHeight="1">
      <c r="B218" s="324"/>
      <c r="C218" s="252"/>
      <c r="D218" s="252"/>
      <c r="E218" s="252"/>
      <c r="F218" s="275">
        <v>4</v>
      </c>
      <c r="G218" s="313"/>
      <c r="H218" s="304" t="s">
        <v>802</v>
      </c>
      <c r="I218" s="304"/>
      <c r="J218" s="304"/>
      <c r="K218" s="325"/>
    </row>
    <row r="219" s="1" customFormat="1" ht="12.75" customHeight="1">
      <c r="B219" s="326"/>
      <c r="C219" s="327"/>
      <c r="D219" s="327"/>
      <c r="E219" s="327"/>
      <c r="F219" s="327"/>
      <c r="G219" s="327"/>
      <c r="H219" s="327"/>
      <c r="I219" s="327"/>
      <c r="J219" s="327"/>
      <c r="K219" s="32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Jaroslav Kulička</dc:creator>
  <cp:lastModifiedBy>Jaroslav Kulička</cp:lastModifiedBy>
  <dcterms:created xsi:type="dcterms:W3CDTF">2025-09-19T08:11:09Z</dcterms:created>
  <dcterms:modified xsi:type="dcterms:W3CDTF">2025-09-19T08:11:15Z</dcterms:modified>
</cp:coreProperties>
</file>